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3\рішення\звіт 9 місяців\"/>
    </mc:Choice>
  </mc:AlternateContent>
  <bookViews>
    <workbookView xWindow="0" yWindow="0" windowWidth="21570" windowHeight="10260"/>
  </bookViews>
  <sheets>
    <sheet name="analiz_vd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analiz_vd0!$8:$9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0" i="2" l="1"/>
  <c r="E100" i="2"/>
  <c r="F83" i="2"/>
  <c r="E83" i="2"/>
  <c r="F46" i="2"/>
  <c r="E46" i="2"/>
  <c r="E10" i="2"/>
  <c r="E11" i="2"/>
  <c r="F53" i="2"/>
  <c r="H10" i="2" l="1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</calcChain>
</file>

<file path=xl/sharedStrings.xml><?xml version="1.0" encoding="utf-8"?>
<sst xmlns="http://schemas.openxmlformats.org/spreadsheetml/2006/main" count="197" uniqueCount="103">
  <si>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</si>
  <si>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</si>
  <si>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</si>
  <si>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</si>
  <si>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</si>
  <si>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>Касові видатки за вказаний період</t>
  </si>
  <si>
    <t>02</t>
  </si>
  <si>
    <t>Виконавчий комітет Васильківської селищної ради Синельниківського району Дніпропетровської області</t>
  </si>
  <si>
    <t>0210150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</si>
  <si>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</si>
  <si>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2210</t>
  </si>
  <si>
    <t>Предмети, матеріали, обладнання та інвентар</t>
  </si>
  <si>
    <t>3110</t>
  </si>
  <si>
    <t>Придбання обладнання і предметів довгострокового користування</t>
  </si>
  <si>
    <t>0210180</t>
  </si>
  <si>
    <t>Інша діяльність у сфері державного управління</t>
  </si>
  <si>
    <t>3210</t>
  </si>
  <si>
    <t>Капітальні трансферти підприємствам (установам, організаціям)</t>
  </si>
  <si>
    <t>0212010</t>
  </si>
  <si>
    <t>Багатопрофільна стаціонарна медична допомога населенню</t>
  </si>
  <si>
    <t>0212111</t>
  </si>
  <si>
    <t>Первинна медична допомога населенню, що надається центрами первинної медичної (медико-санітарної) допомоги</t>
  </si>
  <si>
    <t>0213210</t>
  </si>
  <si>
    <t>Організація та проведення громадських робіт</t>
  </si>
  <si>
    <t>2111</t>
  </si>
  <si>
    <t>Заробітна плата</t>
  </si>
  <si>
    <t>2120</t>
  </si>
  <si>
    <t>Нарахування на оплату праці</t>
  </si>
  <si>
    <t>0213230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</si>
  <si>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</si>
  <si>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0216013</t>
  </si>
  <si>
    <t>Забезпечення діяльності водопровідно-каналізаційного господарства</t>
  </si>
  <si>
    <t>3142</t>
  </si>
  <si>
    <t>Реконструкція та реставрація інших об`єктів</t>
  </si>
  <si>
    <t>0216030</t>
  </si>
  <si>
    <t>Організація благоустрою населених пунктів</t>
  </si>
  <si>
    <t>0217130</t>
  </si>
  <si>
    <t>Здійснення заходів із землеустрою</t>
  </si>
  <si>
    <t>2240</t>
  </si>
  <si>
    <t>Оплата послуг (крім комунальних)</t>
  </si>
  <si>
    <t>0217310</t>
  </si>
  <si>
    <t>Будівництво об`єктів житлово-комунального господарства</t>
  </si>
  <si>
    <t>0217650</t>
  </si>
  <si>
    <t>Проведення експертної грошової оцінки земельної ділянки чи права на неї</t>
  </si>
  <si>
    <t>2281</t>
  </si>
  <si>
    <t>Дослідження і розробки, окремі заходи розвитку по реалізації державних (регіональних) програм</t>
  </si>
  <si>
    <t>0218110</t>
  </si>
  <si>
    <t>Заходи із запобігання та ліквідації надзвичайних ситуацій та наслідків стихійного лиха</t>
  </si>
  <si>
    <t>0218340</t>
  </si>
  <si>
    <t>Природоохоронні заходи за рахунок цільових фондів</t>
  </si>
  <si>
    <t>06</t>
  </si>
  <si>
    <t>Відділ освіти,культури, молоді та спорту Васильківської селищної ради  Синельниківського району Дніпропетровської області</t>
  </si>
  <si>
    <t>0610160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</si>
  <si>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</si>
  <si>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</si>
  <si>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Надання дошкільної освіти</t>
  </si>
  <si>
    <t>2230</t>
  </si>
  <si>
    <t>Продукти харчування</t>
  </si>
  <si>
    <t>0611021</t>
  </si>
  <si>
    <t>Надання загальної середньої освіти закладами загальної середньої освіти за рахунок коштів місцевого бюджету</t>
  </si>
  <si>
    <t>0611070</t>
  </si>
  <si>
    <t>Надання позашкільної освіти закладами позашкільної освіти, заходи із позашкільної роботи з дітьми</t>
  </si>
  <si>
    <t>0611080</t>
  </si>
  <si>
    <t>Надання спеціалізованої освіти мистецькими школами</t>
  </si>
  <si>
    <t>2275</t>
  </si>
  <si>
    <t>Оплата інших енергоносіїв та інших комунальних послуг</t>
  </si>
  <si>
    <t>0611141</t>
  </si>
  <si>
    <t>Забезпечення діяльності інших закладів у сфері освіти</t>
  </si>
  <si>
    <t>0614030</t>
  </si>
  <si>
    <t>Забезпечення діяльності бібліотек</t>
  </si>
  <si>
    <t>0614040</t>
  </si>
  <si>
    <t>Забезпечення діяльності музеїв i виставок</t>
  </si>
  <si>
    <t>0614060</t>
  </si>
  <si>
    <t>Забезпечення діяльності палаців i будинків культури, клубів, центрів дозвілля та iнших клубних закладів</t>
  </si>
  <si>
    <t>0615031</t>
  </si>
  <si>
    <t>Утримання та навчально-тренувальна робота комунальних дитячо-юнацьких спортивних шкіл</t>
  </si>
  <si>
    <t>08</t>
  </si>
  <si>
    <t>Відділ соціального захисту населення Васильківської селищної ради  Синельниківського району Дніпропетровської області</t>
  </si>
  <si>
    <t>0810160</t>
  </si>
  <si>
    <t>0813241</t>
  </si>
  <si>
    <t>Забезпечення діяльності інших закладів у сфері соціального захисту і соціального забезпечення</t>
  </si>
  <si>
    <t>2282</t>
  </si>
  <si>
    <t>Окремі заходи по реалізації державних (регіональних) програм, не віднесені до заходів розвитку</t>
  </si>
  <si>
    <t>37</t>
  </si>
  <si>
    <t>Фінансове управління Васильківської селищної ради  Синельниківського району Дніпропетровської області</t>
  </si>
  <si>
    <t>3710160</t>
  </si>
  <si>
    <t>3719770</t>
  </si>
  <si>
    <t>Інші субвенції з місцевого бюджету</t>
  </si>
  <si>
    <t>3220</t>
  </si>
  <si>
    <t>Капітальні трансферти органам державного управління інших рівнів</t>
  </si>
  <si>
    <t>3719800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</si>
  <si>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</si>
  <si>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 </t>
  </si>
  <si>
    <t xml:space="preserve">Усього </t>
  </si>
  <si>
    <t>до рішення Васильківської селищної ради</t>
  </si>
  <si>
    <t>від 19.10.2023 року №-37/VIII</t>
  </si>
  <si>
    <t>грн</t>
  </si>
  <si>
    <t>Додаток 5</t>
  </si>
  <si>
    <t>Аналіз виконання видатків по спеціальному фонду</t>
  </si>
  <si>
    <t>за 9 місяців 2023 року</t>
  </si>
  <si>
    <t>% виконання на вказаний період (гр6/гр5*100)</t>
  </si>
  <si>
    <t>Секретар ради</t>
  </si>
  <si>
    <t>Т.О. Агаркова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</si>
</sst>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</font>
    <font>
      <sz val="10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4" fontId="1" fillId="0" borderId="0" xfId="1" applyNumberFormat="1" applyAlignment="1">
      <alignment vertical="center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1" fillId="0" borderId="1" xfId="1" applyBorder="1"/>
    <xf numFmtId="0" fontId="1" fillId="0" borderId="1" xfId="1" applyBorder="1" applyAlignment="1">
      <alignment vertical="center"/>
    </xf>
    <xf numFmtId="0" fontId="3" fillId="0" borderId="0" xfId="0" applyFont="1"/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7" fillId="0" borderId="0" xfId="1" applyFont="1" applyAlignment="1">
      <alignment wrapText="1"/>
    </xf>
    <xf numFmtId="0" fontId="7" fillId="0" borderId="0" xfId="1" applyFont="1"/>
    <xf numFmtId="0" fontId="7" fillId="0" borderId="0" xfId="1" applyFont="1" applyAlignment="1">
      <alignment horizontal="right"/>
    </xf>
    <xf numFmtId="0" fontId="6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vertical="center" wrapText="1"/>
    </xf>
    <xf numFmtId="4" fontId="7" fillId="0" borderId="1" xfId="1" applyNumberFormat="1" applyFont="1" applyBorder="1" applyAlignment="1">
      <alignment vertical="center"/>
    </xf>
    <xf numFmtId="4" fontId="6" fillId="2" borderId="1" xfId="1" applyNumberFormat="1" applyFont="1" applyFill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vertical="center" wrapText="1"/>
    </xf>
    <xf numFmtId="4" fontId="8" fillId="0" borderId="0" xfId="1" applyNumberFormat="1" applyFont="1" applyAlignment="1">
      <alignment vertical="center"/>
    </xf>
    <xf numFmtId="0" fontId="8" fillId="0" borderId="0" xfId="1" applyFont="1" applyAlignment="1">
      <alignment horizontal="center"/>
    </xf>
    <xf numFmtId="0" fontId="8" fillId="0" borderId="0" xfId="1" applyFont="1" applyAlignment="1">
      <alignment wrapText="1"/>
    </xf>
    <xf numFmtId="0" fontId="8" fillId="0" borderId="0" xfId="1" applyFont="1"/>
  </cellXfs>
  <cellStyles count="2">
    <cellStyle name="Обычный" xfId="0" builtinId="0"/>
    <cellStyle name="Обычный 2" xfId="1"/>
  </cellStyles>
  <dxfs count="32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0"/>
  <sheetViews>
    <sheetView tabSelected="1" topLeftCell="B1" workbookViewId="0">
      <selection activeCell="G100" sqref="G100"/>
    </sheetView>
  </sheetViews>
  <sheetFormatPr defaultRowHeight="12.75" x14ac:dyDescent="0.2"/>
  <cols>
    <col min="1" max="1" width="0" style="1" hidden="1" customWidth="1"/>
    <col min="2" max="2" width="12.7109375" style="5" customWidth="1"/>
    <col min="3" max="3" width="50.7109375" style="4" customWidth="1"/>
    <col min="4" max="7" width="15.7109375" style="1" customWidth="1"/>
    <col min="8" max="8" width="12.42578125" style="1" customWidth="1"/>
    <col min="9" max="248" width="9.140625" style="1"/>
    <col min="249" max="249" width="12.7109375" style="1" customWidth="1"/>
    <col min="250" max="250" width="50.7109375" style="1" customWidth="1"/>
    <col min="251" max="264" width="15.7109375" style="1" customWidth="1"/>
    <col min="265" max="504" width="9.140625" style="1"/>
    <col min="505" max="505" width="12.7109375" style="1" customWidth="1"/>
    <col min="506" max="506" width="50.7109375" style="1" customWidth="1"/>
    <col min="507" max="520" width="15.7109375" style="1" customWidth="1"/>
    <col min="521" max="760" width="9.140625" style="1"/>
    <col min="761" max="761" width="12.7109375" style="1" customWidth="1"/>
    <col min="762" max="762" width="50.7109375" style="1" customWidth="1"/>
    <col min="763" max="776" width="15.7109375" style="1" customWidth="1"/>
    <col min="777" max="1016" width="9.140625" style="1"/>
    <col min="1017" max="1017" width="12.7109375" style="1" customWidth="1"/>
    <col min="1018" max="1018" width="50.7109375" style="1" customWidth="1"/>
    <col min="1019" max="1032" width="15.7109375" style="1" customWidth="1"/>
    <col min="1033" max="1272" width="9.140625" style="1"/>
    <col min="1273" max="1273" width="12.7109375" style="1" customWidth="1"/>
    <col min="1274" max="1274" width="50.7109375" style="1" customWidth="1"/>
    <col min="1275" max="1288" width="15.7109375" style="1" customWidth="1"/>
    <col min="1289" max="1528" width="9.140625" style="1"/>
    <col min="1529" max="1529" width="12.7109375" style="1" customWidth="1"/>
    <col min="1530" max="1530" width="50.7109375" style="1" customWidth="1"/>
    <col min="1531" max="1544" width="15.7109375" style="1" customWidth="1"/>
    <col min="1545" max="1784" width="9.140625" style="1"/>
    <col min="1785" max="1785" width="12.7109375" style="1" customWidth="1"/>
    <col min="1786" max="1786" width="50.7109375" style="1" customWidth="1"/>
    <col min="1787" max="1800" width="15.7109375" style="1" customWidth="1"/>
    <col min="1801" max="2040" width="9.140625" style="1"/>
    <col min="2041" max="2041" width="12.7109375" style="1" customWidth="1"/>
    <col min="2042" max="2042" width="50.7109375" style="1" customWidth="1"/>
    <col min="2043" max="2056" width="15.7109375" style="1" customWidth="1"/>
    <col min="2057" max="2296" width="9.140625" style="1"/>
    <col min="2297" max="2297" width="12.7109375" style="1" customWidth="1"/>
    <col min="2298" max="2298" width="50.7109375" style="1" customWidth="1"/>
    <col min="2299" max="2312" width="15.7109375" style="1" customWidth="1"/>
    <col min="2313" max="2552" width="9.140625" style="1"/>
    <col min="2553" max="2553" width="12.7109375" style="1" customWidth="1"/>
    <col min="2554" max="2554" width="50.7109375" style="1" customWidth="1"/>
    <col min="2555" max="2568" width="15.7109375" style="1" customWidth="1"/>
    <col min="2569" max="2808" width="9.140625" style="1"/>
    <col min="2809" max="2809" width="12.7109375" style="1" customWidth="1"/>
    <col min="2810" max="2810" width="50.7109375" style="1" customWidth="1"/>
    <col min="2811" max="2824" width="15.7109375" style="1" customWidth="1"/>
    <col min="2825" max="3064" width="9.140625" style="1"/>
    <col min="3065" max="3065" width="12.7109375" style="1" customWidth="1"/>
    <col min="3066" max="3066" width="50.7109375" style="1" customWidth="1"/>
    <col min="3067" max="3080" width="15.7109375" style="1" customWidth="1"/>
    <col min="3081" max="3320" width="9.140625" style="1"/>
    <col min="3321" max="3321" width="12.7109375" style="1" customWidth="1"/>
    <col min="3322" max="3322" width="50.7109375" style="1" customWidth="1"/>
    <col min="3323" max="3336" width="15.7109375" style="1" customWidth="1"/>
    <col min="3337" max="3576" width="9.140625" style="1"/>
    <col min="3577" max="3577" width="12.7109375" style="1" customWidth="1"/>
    <col min="3578" max="3578" width="50.7109375" style="1" customWidth="1"/>
    <col min="3579" max="3592" width="15.7109375" style="1" customWidth="1"/>
    <col min="3593" max="3832" width="9.140625" style="1"/>
    <col min="3833" max="3833" width="12.7109375" style="1" customWidth="1"/>
    <col min="3834" max="3834" width="50.7109375" style="1" customWidth="1"/>
    <col min="3835" max="3848" width="15.7109375" style="1" customWidth="1"/>
    <col min="3849" max="4088" width="9.140625" style="1"/>
    <col min="4089" max="4089" width="12.7109375" style="1" customWidth="1"/>
    <col min="4090" max="4090" width="50.7109375" style="1" customWidth="1"/>
    <col min="4091" max="4104" width="15.7109375" style="1" customWidth="1"/>
    <col min="4105" max="4344" width="9.140625" style="1"/>
    <col min="4345" max="4345" width="12.7109375" style="1" customWidth="1"/>
    <col min="4346" max="4346" width="50.7109375" style="1" customWidth="1"/>
    <col min="4347" max="4360" width="15.7109375" style="1" customWidth="1"/>
    <col min="4361" max="4600" width="9.140625" style="1"/>
    <col min="4601" max="4601" width="12.7109375" style="1" customWidth="1"/>
    <col min="4602" max="4602" width="50.7109375" style="1" customWidth="1"/>
    <col min="4603" max="4616" width="15.7109375" style="1" customWidth="1"/>
    <col min="4617" max="4856" width="9.140625" style="1"/>
    <col min="4857" max="4857" width="12.7109375" style="1" customWidth="1"/>
    <col min="4858" max="4858" width="50.7109375" style="1" customWidth="1"/>
    <col min="4859" max="4872" width="15.7109375" style="1" customWidth="1"/>
    <col min="4873" max="5112" width="9.140625" style="1"/>
    <col min="5113" max="5113" width="12.7109375" style="1" customWidth="1"/>
    <col min="5114" max="5114" width="50.7109375" style="1" customWidth="1"/>
    <col min="5115" max="5128" width="15.7109375" style="1" customWidth="1"/>
    <col min="5129" max="5368" width="9.140625" style="1"/>
    <col min="5369" max="5369" width="12.7109375" style="1" customWidth="1"/>
    <col min="5370" max="5370" width="50.7109375" style="1" customWidth="1"/>
    <col min="5371" max="5384" width="15.7109375" style="1" customWidth="1"/>
    <col min="5385" max="5624" width="9.140625" style="1"/>
    <col min="5625" max="5625" width="12.7109375" style="1" customWidth="1"/>
    <col min="5626" max="5626" width="50.7109375" style="1" customWidth="1"/>
    <col min="5627" max="5640" width="15.7109375" style="1" customWidth="1"/>
    <col min="5641" max="5880" width="9.140625" style="1"/>
    <col min="5881" max="5881" width="12.7109375" style="1" customWidth="1"/>
    <col min="5882" max="5882" width="50.7109375" style="1" customWidth="1"/>
    <col min="5883" max="5896" width="15.7109375" style="1" customWidth="1"/>
    <col min="5897" max="6136" width="9.140625" style="1"/>
    <col min="6137" max="6137" width="12.7109375" style="1" customWidth="1"/>
    <col min="6138" max="6138" width="50.7109375" style="1" customWidth="1"/>
    <col min="6139" max="6152" width="15.7109375" style="1" customWidth="1"/>
    <col min="6153" max="6392" width="9.140625" style="1"/>
    <col min="6393" max="6393" width="12.7109375" style="1" customWidth="1"/>
    <col min="6394" max="6394" width="50.7109375" style="1" customWidth="1"/>
    <col min="6395" max="6408" width="15.7109375" style="1" customWidth="1"/>
    <col min="6409" max="6648" width="9.140625" style="1"/>
    <col min="6649" max="6649" width="12.7109375" style="1" customWidth="1"/>
    <col min="6650" max="6650" width="50.7109375" style="1" customWidth="1"/>
    <col min="6651" max="6664" width="15.7109375" style="1" customWidth="1"/>
    <col min="6665" max="6904" width="9.140625" style="1"/>
    <col min="6905" max="6905" width="12.7109375" style="1" customWidth="1"/>
    <col min="6906" max="6906" width="50.7109375" style="1" customWidth="1"/>
    <col min="6907" max="6920" width="15.7109375" style="1" customWidth="1"/>
    <col min="6921" max="7160" width="9.140625" style="1"/>
    <col min="7161" max="7161" width="12.7109375" style="1" customWidth="1"/>
    <col min="7162" max="7162" width="50.7109375" style="1" customWidth="1"/>
    <col min="7163" max="7176" width="15.7109375" style="1" customWidth="1"/>
    <col min="7177" max="7416" width="9.140625" style="1"/>
    <col min="7417" max="7417" width="12.7109375" style="1" customWidth="1"/>
    <col min="7418" max="7418" width="50.7109375" style="1" customWidth="1"/>
    <col min="7419" max="7432" width="15.7109375" style="1" customWidth="1"/>
    <col min="7433" max="7672" width="9.140625" style="1"/>
    <col min="7673" max="7673" width="12.7109375" style="1" customWidth="1"/>
    <col min="7674" max="7674" width="50.7109375" style="1" customWidth="1"/>
    <col min="7675" max="7688" width="15.7109375" style="1" customWidth="1"/>
    <col min="7689" max="7928" width="9.140625" style="1"/>
    <col min="7929" max="7929" width="12.7109375" style="1" customWidth="1"/>
    <col min="7930" max="7930" width="50.7109375" style="1" customWidth="1"/>
    <col min="7931" max="7944" width="15.7109375" style="1" customWidth="1"/>
    <col min="7945" max="8184" width="9.140625" style="1"/>
    <col min="8185" max="8185" width="12.7109375" style="1" customWidth="1"/>
    <col min="8186" max="8186" width="50.7109375" style="1" customWidth="1"/>
    <col min="8187" max="8200" width="15.7109375" style="1" customWidth="1"/>
    <col min="8201" max="8440" width="9.140625" style="1"/>
    <col min="8441" max="8441" width="12.7109375" style="1" customWidth="1"/>
    <col min="8442" max="8442" width="50.7109375" style="1" customWidth="1"/>
    <col min="8443" max="8456" width="15.7109375" style="1" customWidth="1"/>
    <col min="8457" max="8696" width="9.140625" style="1"/>
    <col min="8697" max="8697" width="12.7109375" style="1" customWidth="1"/>
    <col min="8698" max="8698" width="50.7109375" style="1" customWidth="1"/>
    <col min="8699" max="8712" width="15.7109375" style="1" customWidth="1"/>
    <col min="8713" max="8952" width="9.140625" style="1"/>
    <col min="8953" max="8953" width="12.7109375" style="1" customWidth="1"/>
    <col min="8954" max="8954" width="50.7109375" style="1" customWidth="1"/>
    <col min="8955" max="8968" width="15.7109375" style="1" customWidth="1"/>
    <col min="8969" max="9208" width="9.140625" style="1"/>
    <col min="9209" max="9209" width="12.7109375" style="1" customWidth="1"/>
    <col min="9210" max="9210" width="50.7109375" style="1" customWidth="1"/>
    <col min="9211" max="9224" width="15.7109375" style="1" customWidth="1"/>
    <col min="9225" max="9464" width="9.140625" style="1"/>
    <col min="9465" max="9465" width="12.7109375" style="1" customWidth="1"/>
    <col min="9466" max="9466" width="50.7109375" style="1" customWidth="1"/>
    <col min="9467" max="9480" width="15.7109375" style="1" customWidth="1"/>
    <col min="9481" max="9720" width="9.140625" style="1"/>
    <col min="9721" max="9721" width="12.7109375" style="1" customWidth="1"/>
    <col min="9722" max="9722" width="50.7109375" style="1" customWidth="1"/>
    <col min="9723" max="9736" width="15.7109375" style="1" customWidth="1"/>
    <col min="9737" max="9976" width="9.140625" style="1"/>
    <col min="9977" max="9977" width="12.7109375" style="1" customWidth="1"/>
    <col min="9978" max="9978" width="50.7109375" style="1" customWidth="1"/>
    <col min="9979" max="9992" width="15.7109375" style="1" customWidth="1"/>
    <col min="9993" max="10232" width="9.140625" style="1"/>
    <col min="10233" max="10233" width="12.7109375" style="1" customWidth="1"/>
    <col min="10234" max="10234" width="50.7109375" style="1" customWidth="1"/>
    <col min="10235" max="10248" width="15.7109375" style="1" customWidth="1"/>
    <col min="10249" max="10488" width="9.140625" style="1"/>
    <col min="10489" max="10489" width="12.7109375" style="1" customWidth="1"/>
    <col min="10490" max="10490" width="50.7109375" style="1" customWidth="1"/>
    <col min="10491" max="10504" width="15.7109375" style="1" customWidth="1"/>
    <col min="10505" max="10744" width="9.140625" style="1"/>
    <col min="10745" max="10745" width="12.7109375" style="1" customWidth="1"/>
    <col min="10746" max="10746" width="50.7109375" style="1" customWidth="1"/>
    <col min="10747" max="10760" width="15.7109375" style="1" customWidth="1"/>
    <col min="10761" max="11000" width="9.140625" style="1"/>
    <col min="11001" max="11001" width="12.7109375" style="1" customWidth="1"/>
    <col min="11002" max="11002" width="50.7109375" style="1" customWidth="1"/>
    <col min="11003" max="11016" width="15.7109375" style="1" customWidth="1"/>
    <col min="11017" max="11256" width="9.140625" style="1"/>
    <col min="11257" max="11257" width="12.7109375" style="1" customWidth="1"/>
    <col min="11258" max="11258" width="50.7109375" style="1" customWidth="1"/>
    <col min="11259" max="11272" width="15.7109375" style="1" customWidth="1"/>
    <col min="11273" max="11512" width="9.140625" style="1"/>
    <col min="11513" max="11513" width="12.7109375" style="1" customWidth="1"/>
    <col min="11514" max="11514" width="50.7109375" style="1" customWidth="1"/>
    <col min="11515" max="11528" width="15.7109375" style="1" customWidth="1"/>
    <col min="11529" max="11768" width="9.140625" style="1"/>
    <col min="11769" max="11769" width="12.7109375" style="1" customWidth="1"/>
    <col min="11770" max="11770" width="50.7109375" style="1" customWidth="1"/>
    <col min="11771" max="11784" width="15.7109375" style="1" customWidth="1"/>
    <col min="11785" max="12024" width="9.140625" style="1"/>
    <col min="12025" max="12025" width="12.7109375" style="1" customWidth="1"/>
    <col min="12026" max="12026" width="50.7109375" style="1" customWidth="1"/>
    <col min="12027" max="12040" width="15.7109375" style="1" customWidth="1"/>
    <col min="12041" max="12280" width="9.140625" style="1"/>
    <col min="12281" max="12281" width="12.7109375" style="1" customWidth="1"/>
    <col min="12282" max="12282" width="50.7109375" style="1" customWidth="1"/>
    <col min="12283" max="12296" width="15.7109375" style="1" customWidth="1"/>
    <col min="12297" max="12536" width="9.140625" style="1"/>
    <col min="12537" max="12537" width="12.7109375" style="1" customWidth="1"/>
    <col min="12538" max="12538" width="50.7109375" style="1" customWidth="1"/>
    <col min="12539" max="12552" width="15.7109375" style="1" customWidth="1"/>
    <col min="12553" max="12792" width="9.140625" style="1"/>
    <col min="12793" max="12793" width="12.7109375" style="1" customWidth="1"/>
    <col min="12794" max="12794" width="50.7109375" style="1" customWidth="1"/>
    <col min="12795" max="12808" width="15.7109375" style="1" customWidth="1"/>
    <col min="12809" max="13048" width="9.140625" style="1"/>
    <col min="13049" max="13049" width="12.7109375" style="1" customWidth="1"/>
    <col min="13050" max="13050" width="50.7109375" style="1" customWidth="1"/>
    <col min="13051" max="13064" width="15.7109375" style="1" customWidth="1"/>
    <col min="13065" max="13304" width="9.140625" style="1"/>
    <col min="13305" max="13305" width="12.7109375" style="1" customWidth="1"/>
    <col min="13306" max="13306" width="50.7109375" style="1" customWidth="1"/>
    <col min="13307" max="13320" width="15.7109375" style="1" customWidth="1"/>
    <col min="13321" max="13560" width="9.140625" style="1"/>
    <col min="13561" max="13561" width="12.7109375" style="1" customWidth="1"/>
    <col min="13562" max="13562" width="50.7109375" style="1" customWidth="1"/>
    <col min="13563" max="13576" width="15.7109375" style="1" customWidth="1"/>
    <col min="13577" max="13816" width="9.140625" style="1"/>
    <col min="13817" max="13817" width="12.7109375" style="1" customWidth="1"/>
    <col min="13818" max="13818" width="50.7109375" style="1" customWidth="1"/>
    <col min="13819" max="13832" width="15.7109375" style="1" customWidth="1"/>
    <col min="13833" max="14072" width="9.140625" style="1"/>
    <col min="14073" max="14073" width="12.7109375" style="1" customWidth="1"/>
    <col min="14074" max="14074" width="50.7109375" style="1" customWidth="1"/>
    <col min="14075" max="14088" width="15.7109375" style="1" customWidth="1"/>
    <col min="14089" max="14328" width="9.140625" style="1"/>
    <col min="14329" max="14329" width="12.7109375" style="1" customWidth="1"/>
    <col min="14330" max="14330" width="50.7109375" style="1" customWidth="1"/>
    <col min="14331" max="14344" width="15.7109375" style="1" customWidth="1"/>
    <col min="14345" max="14584" width="9.140625" style="1"/>
    <col min="14585" max="14585" width="12.7109375" style="1" customWidth="1"/>
    <col min="14586" max="14586" width="50.7109375" style="1" customWidth="1"/>
    <col min="14587" max="14600" width="15.7109375" style="1" customWidth="1"/>
    <col min="14601" max="14840" width="9.140625" style="1"/>
    <col min="14841" max="14841" width="12.7109375" style="1" customWidth="1"/>
    <col min="14842" max="14842" width="50.7109375" style="1" customWidth="1"/>
    <col min="14843" max="14856" width="15.7109375" style="1" customWidth="1"/>
    <col min="14857" max="15096" width="9.140625" style="1"/>
    <col min="15097" max="15097" width="12.7109375" style="1" customWidth="1"/>
    <col min="15098" max="15098" width="50.7109375" style="1" customWidth="1"/>
    <col min="15099" max="15112" width="15.7109375" style="1" customWidth="1"/>
    <col min="15113" max="15352" width="9.140625" style="1"/>
    <col min="15353" max="15353" width="12.7109375" style="1" customWidth="1"/>
    <col min="15354" max="15354" width="50.7109375" style="1" customWidth="1"/>
    <col min="15355" max="15368" width="15.7109375" style="1" customWidth="1"/>
    <col min="15369" max="15608" width="9.140625" style="1"/>
    <col min="15609" max="15609" width="12.7109375" style="1" customWidth="1"/>
    <col min="15610" max="15610" width="50.7109375" style="1" customWidth="1"/>
    <col min="15611" max="15624" width="15.7109375" style="1" customWidth="1"/>
    <col min="15625" max="15864" width="9.140625" style="1"/>
    <col min="15865" max="15865" width="12.7109375" style="1" customWidth="1"/>
    <col min="15866" max="15866" width="50.7109375" style="1" customWidth="1"/>
    <col min="15867" max="15880" width="15.7109375" style="1" customWidth="1"/>
    <col min="15881" max="16120" width="9.140625" style="1"/>
    <col min="16121" max="16121" width="12.7109375" style="1" customWidth="1"/>
    <col min="16122" max="16122" width="50.7109375" style="1" customWidth="1"/>
    <col min="16123" max="16136" width="15.7109375" style="1" customWidth="1"/>
    <col min="16137" max="16384" width="9.140625" style="1"/>
  </cols>
  <sheetData>
    <row r="1" spans="1:9" x14ac:dyDescent="0.2">
      <c r="F1" s="9" t="s">
        <v>97</v>
      </c>
      <c r="G1" s="9"/>
      <c r="H1" s="9"/>
    </row>
    <row r="2" spans="1:9" x14ac:dyDescent="0.2">
      <c r="F2" s="9" t="s">
        <v>94</v>
      </c>
      <c r="G2" s="9"/>
      <c r="H2" s="9"/>
    </row>
    <row r="3" spans="1:9" x14ac:dyDescent="0.2">
      <c r="F3" s="9" t="s">
        <v>95</v>
      </c>
      <c r="G3" s="9"/>
      <c r="H3" s="9"/>
    </row>
    <row r="5" spans="1:9" ht="20.25" x14ac:dyDescent="0.3">
      <c r="B5" s="11" t="s">
        <v>98</v>
      </c>
      <c r="C5" s="11"/>
      <c r="D5" s="11"/>
      <c r="E5" s="11"/>
      <c r="F5" s="11"/>
      <c r="G5" s="11"/>
      <c r="H5" s="11"/>
    </row>
    <row r="6" spans="1:9" ht="18.75" x14ac:dyDescent="0.3">
      <c r="B6" s="10" t="s">
        <v>99</v>
      </c>
      <c r="C6" s="10"/>
      <c r="D6" s="10"/>
      <c r="E6" s="10"/>
      <c r="F6" s="10"/>
      <c r="G6" s="10"/>
      <c r="H6" s="10"/>
    </row>
    <row r="7" spans="1:9" x14ac:dyDescent="0.2">
      <c r="B7" s="12"/>
      <c r="C7" s="13"/>
      <c r="D7" s="14"/>
      <c r="E7" s="14"/>
      <c r="F7" s="14"/>
      <c r="G7" s="14"/>
      <c r="H7" s="15" t="s">
        <v>96</v>
      </c>
    </row>
    <row r="8" spans="1:9" s="2" customFormat="1" ht="38.25" x14ac:dyDescent="0.2">
      <c r="A8" s="6"/>
      <c r="B8" s="16" t="s">
        <v>0</v>
      </c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  <c r="H8" s="16" t="s">
        <v>100</v>
      </c>
    </row>
    <row r="9" spans="1:9" x14ac:dyDescent="0.2">
      <c r="A9" s="7"/>
      <c r="B9" s="16">
        <v>1</v>
      </c>
      <c r="C9" s="16">
        <v>2</v>
      </c>
      <c r="D9" s="16">
        <v>3</v>
      </c>
      <c r="E9" s="16">
        <v>4</v>
      </c>
      <c r="F9" s="16">
        <v>5</v>
      </c>
      <c r="G9" s="16">
        <v>6</v>
      </c>
      <c r="H9" s="16">
        <v>7</v>
      </c>
    </row>
    <row r="10" spans="1:9" ht="25.5" x14ac:dyDescent="0.2">
      <c r="A10" s="8">
        <v>1</v>
      </c>
      <c r="B10" s="17" t="s">
        <v>6</v>
      </c>
      <c r="C10" s="18" t="s">
        <v>7</v>
      </c>
      <c r="D10" s="19">
        <v>392001.77</v>
      </c>
      <c r="E10" s="19">
        <f>E11+E14+E18+E20+E22+E25+E27+E30+E34+E36+E38+E40+E44</f>
        <v>11180758.41</v>
      </c>
      <c r="F10" s="19">
        <v>9208471.3699999992</v>
      </c>
      <c r="G10" s="19">
        <v>9767642.1100000013</v>
      </c>
      <c r="H10" s="20">
        <f>IF(F10=0,0,(G10/F10)*100)</f>
        <v>106.07235139831903</v>
      </c>
      <c r="I10" s="3"/>
    </row>
    <row r="11" spans="1:9" ht="51" x14ac:dyDescent="0.2">
      <c r="A11" s="8">
        <v>1</v>
      </c>
      <c r="B11" s="17" t="s">
        <v>8</v>
      </c>
      <c r="C11" s="18" t="s">
        <v>9</v>
      </c>
      <c r="D11" s="19">
        <v>0</v>
      </c>
      <c r="E11" s="19">
        <f>E12+E13</f>
        <v>1249640.94</v>
      </c>
      <c r="F11" s="19">
        <v>1249640.94</v>
      </c>
      <c r="G11" s="19">
        <v>1248405.94</v>
      </c>
      <c r="H11" s="20">
        <f>IF(F11=0,0,(G11/F11)*100)</f>
        <v>99.901171611743138</v>
      </c>
      <c r="I11" s="3"/>
    </row>
    <row r="12" spans="1:9" x14ac:dyDescent="0.2">
      <c r="A12" s="8">
        <v>0</v>
      </c>
      <c r="B12" s="17" t="s">
        <v>10</v>
      </c>
      <c r="C12" s="18" t="s">
        <v>11</v>
      </c>
      <c r="D12" s="19">
        <v>0</v>
      </c>
      <c r="E12" s="19">
        <v>203341.88</v>
      </c>
      <c r="F12" s="19">
        <v>203341.88</v>
      </c>
      <c r="G12" s="19">
        <v>203341.88</v>
      </c>
      <c r="H12" s="20">
        <f>IF(F12=0,0,(G12/F12)*100)</f>
        <v>100</v>
      </c>
      <c r="I12" s="3"/>
    </row>
    <row r="13" spans="1:9" ht="25.5" x14ac:dyDescent="0.2">
      <c r="A13" s="8">
        <v>0</v>
      </c>
      <c r="B13" s="17" t="s">
        <v>12</v>
      </c>
      <c r="C13" s="18" t="s">
        <v>13</v>
      </c>
      <c r="D13" s="19">
        <v>0</v>
      </c>
      <c r="E13" s="19">
        <v>1046299.0599999999</v>
      </c>
      <c r="F13" s="19">
        <v>1046299.06</v>
      </c>
      <c r="G13" s="19">
        <v>1045064.06</v>
      </c>
      <c r="H13" s="20">
        <f>IF(F13=0,0,(G13/F13)*100)</f>
        <v>99.881964913549666</v>
      </c>
      <c r="I13" s="3"/>
    </row>
    <row r="14" spans="1:9" x14ac:dyDescent="0.2">
      <c r="A14" s="8">
        <v>1</v>
      </c>
      <c r="B14" s="17" t="s">
        <v>14</v>
      </c>
      <c r="C14" s="18" t="s">
        <v>15</v>
      </c>
      <c r="D14" s="19">
        <v>0</v>
      </c>
      <c r="E14" s="19">
        <v>1971075.03</v>
      </c>
      <c r="F14" s="19">
        <v>1971075.03</v>
      </c>
      <c r="G14" s="19">
        <v>1950025.03</v>
      </c>
      <c r="H14" s="20">
        <f>IF(F14=0,0,(G14/F14)*100)</f>
        <v>98.932054859423587</v>
      </c>
      <c r="I14" s="3"/>
    </row>
    <row r="15" spans="1:9" x14ac:dyDescent="0.2">
      <c r="A15" s="8">
        <v>0</v>
      </c>
      <c r="B15" s="17" t="s">
        <v>10</v>
      </c>
      <c r="C15" s="18" t="s">
        <v>11</v>
      </c>
      <c r="D15" s="19">
        <v>0</v>
      </c>
      <c r="E15" s="19">
        <v>636635.02</v>
      </c>
      <c r="F15" s="19">
        <v>636635.02</v>
      </c>
      <c r="G15" s="19">
        <v>636635.02</v>
      </c>
      <c r="H15" s="20">
        <f>IF(F15=0,0,(G15/F15)*100)</f>
        <v>100</v>
      </c>
      <c r="I15" s="3"/>
    </row>
    <row r="16" spans="1:9" ht="25.5" x14ac:dyDescent="0.2">
      <c r="A16" s="8">
        <v>0</v>
      </c>
      <c r="B16" s="17" t="s">
        <v>12</v>
      </c>
      <c r="C16" s="18" t="s">
        <v>13</v>
      </c>
      <c r="D16" s="19">
        <v>0</v>
      </c>
      <c r="E16" s="19">
        <v>1304440.01</v>
      </c>
      <c r="F16" s="19">
        <v>1304440.01</v>
      </c>
      <c r="G16" s="19">
        <v>1304440.01</v>
      </c>
      <c r="H16" s="20">
        <f>IF(F16=0,0,(G16/F16)*100)</f>
        <v>100</v>
      </c>
      <c r="I16" s="3"/>
    </row>
    <row r="17" spans="1:9" ht="25.5" x14ac:dyDescent="0.2">
      <c r="A17" s="8">
        <v>0</v>
      </c>
      <c r="B17" s="17" t="s">
        <v>16</v>
      </c>
      <c r="C17" s="18" t="s">
        <v>17</v>
      </c>
      <c r="D17" s="19">
        <v>0</v>
      </c>
      <c r="E17" s="19">
        <v>30000</v>
      </c>
      <c r="F17" s="19">
        <v>30000</v>
      </c>
      <c r="G17" s="19">
        <v>8950</v>
      </c>
      <c r="H17" s="20">
        <f>IF(F17=0,0,(G17/F17)*100)</f>
        <v>29.833333333333336</v>
      </c>
      <c r="I17" s="3"/>
    </row>
    <row r="18" spans="1:9" ht="25.5" x14ac:dyDescent="0.2">
      <c r="A18" s="8">
        <v>1</v>
      </c>
      <c r="B18" s="17" t="s">
        <v>18</v>
      </c>
      <c r="C18" s="18" t="s">
        <v>19</v>
      </c>
      <c r="D18" s="19">
        <v>0</v>
      </c>
      <c r="E18" s="19">
        <v>405750</v>
      </c>
      <c r="F18" s="19">
        <v>405750</v>
      </c>
      <c r="G18" s="19">
        <v>380357</v>
      </c>
      <c r="H18" s="20">
        <f>IF(F18=0,0,(G18/F18)*100)</f>
        <v>93.741712877387556</v>
      </c>
      <c r="I18" s="3"/>
    </row>
    <row r="19" spans="1:9" ht="25.5" x14ac:dyDescent="0.2">
      <c r="A19" s="8">
        <v>0</v>
      </c>
      <c r="B19" s="17" t="s">
        <v>16</v>
      </c>
      <c r="C19" s="18" t="s">
        <v>17</v>
      </c>
      <c r="D19" s="19">
        <v>0</v>
      </c>
      <c r="E19" s="19">
        <v>405750</v>
      </c>
      <c r="F19" s="19">
        <v>405750</v>
      </c>
      <c r="G19" s="19">
        <v>380357</v>
      </c>
      <c r="H19" s="20">
        <f>IF(F19=0,0,(G19/F19)*100)</f>
        <v>93.741712877387556</v>
      </c>
      <c r="I19" s="3"/>
    </row>
    <row r="20" spans="1:9" ht="38.25" x14ac:dyDescent="0.2">
      <c r="A20" s="8">
        <v>1</v>
      </c>
      <c r="B20" s="17" t="s">
        <v>20</v>
      </c>
      <c r="C20" s="18" t="s">
        <v>21</v>
      </c>
      <c r="D20" s="19">
        <v>0</v>
      </c>
      <c r="E20" s="19">
        <v>2472820</v>
      </c>
      <c r="F20" s="19">
        <v>2472820</v>
      </c>
      <c r="G20" s="19">
        <v>1708276.27</v>
      </c>
      <c r="H20" s="20">
        <f>IF(F20=0,0,(G20/F20)*100)</f>
        <v>69.082111516406371</v>
      </c>
      <c r="I20" s="3"/>
    </row>
    <row r="21" spans="1:9" ht="25.5" x14ac:dyDescent="0.2">
      <c r="A21" s="8">
        <v>0</v>
      </c>
      <c r="B21" s="17" t="s">
        <v>16</v>
      </c>
      <c r="C21" s="18" t="s">
        <v>17</v>
      </c>
      <c r="D21" s="19">
        <v>0</v>
      </c>
      <c r="E21" s="19">
        <v>2472820</v>
      </c>
      <c r="F21" s="19">
        <v>2472820</v>
      </c>
      <c r="G21" s="19">
        <v>1708276.27</v>
      </c>
      <c r="H21" s="20">
        <f>IF(F21=0,0,(G21/F21)*100)</f>
        <v>69.082111516406371</v>
      </c>
      <c r="I21" s="3"/>
    </row>
    <row r="22" spans="1:9" x14ac:dyDescent="0.2">
      <c r="A22" s="8">
        <v>1</v>
      </c>
      <c r="B22" s="17" t="s">
        <v>22</v>
      </c>
      <c r="C22" s="18" t="s">
        <v>23</v>
      </c>
      <c r="D22" s="19">
        <v>0</v>
      </c>
      <c r="E22" s="19">
        <v>337697.03</v>
      </c>
      <c r="F22" s="19">
        <v>337697.03</v>
      </c>
      <c r="G22" s="19">
        <v>335631.87</v>
      </c>
      <c r="H22" s="20">
        <f>IF(F22=0,0,(G22/F22)*100)</f>
        <v>99.388457754573665</v>
      </c>
      <c r="I22" s="3"/>
    </row>
    <row r="23" spans="1:9" x14ac:dyDescent="0.2">
      <c r="A23" s="8">
        <v>0</v>
      </c>
      <c r="B23" s="17" t="s">
        <v>24</v>
      </c>
      <c r="C23" s="18" t="s">
        <v>25</v>
      </c>
      <c r="D23" s="19">
        <v>0</v>
      </c>
      <c r="E23" s="19">
        <v>278317.03000000003</v>
      </c>
      <c r="F23" s="19">
        <v>278317.03000000003</v>
      </c>
      <c r="G23" s="19">
        <v>276624.34000000003</v>
      </c>
      <c r="H23" s="20">
        <f>IF(F23=0,0,(G23/F23)*100)</f>
        <v>99.391812279686945</v>
      </c>
      <c r="I23" s="3"/>
    </row>
    <row r="24" spans="1:9" x14ac:dyDescent="0.2">
      <c r="A24" s="8">
        <v>0</v>
      </c>
      <c r="B24" s="17" t="s">
        <v>26</v>
      </c>
      <c r="C24" s="18" t="s">
        <v>27</v>
      </c>
      <c r="D24" s="19">
        <v>0</v>
      </c>
      <c r="E24" s="19">
        <v>59380</v>
      </c>
      <c r="F24" s="19">
        <v>59380</v>
      </c>
      <c r="G24" s="19">
        <v>59007.53</v>
      </c>
      <c r="H24" s="20">
        <f>IF(F24=0,0,(G24/F24)*100)</f>
        <v>99.372734927585043</v>
      </c>
      <c r="I24" s="3"/>
    </row>
    <row r="25" spans="1:9" ht="38.25" x14ac:dyDescent="0.2">
      <c r="A25" s="8">
        <v>1</v>
      </c>
      <c r="B25" s="17" t="s">
        <v>28</v>
      </c>
      <c r="C25" s="18" t="s">
        <v>29</v>
      </c>
      <c r="D25" s="19">
        <v>0</v>
      </c>
      <c r="E25" s="19">
        <v>2647791.08</v>
      </c>
      <c r="F25" s="19">
        <v>2647791.08</v>
      </c>
      <c r="G25" s="19">
        <v>2647791.08</v>
      </c>
      <c r="H25" s="20">
        <f>IF(F25=0,0,(G25/F25)*100)</f>
        <v>100</v>
      </c>
      <c r="I25" s="3"/>
    </row>
    <row r="26" spans="1:9" x14ac:dyDescent="0.2">
      <c r="A26" s="8">
        <v>0</v>
      </c>
      <c r="B26" s="17" t="s">
        <v>10</v>
      </c>
      <c r="C26" s="18" t="s">
        <v>11</v>
      </c>
      <c r="D26" s="19">
        <v>0</v>
      </c>
      <c r="E26" s="19">
        <v>2647791.08</v>
      </c>
      <c r="F26" s="19">
        <v>2647791.08</v>
      </c>
      <c r="G26" s="19">
        <v>2647791.08</v>
      </c>
      <c r="H26" s="20">
        <f>IF(F26=0,0,(G26/F26)*100)</f>
        <v>100</v>
      </c>
      <c r="I26" s="3"/>
    </row>
    <row r="27" spans="1:9" ht="25.5" x14ac:dyDescent="0.2">
      <c r="A27" s="8">
        <v>1</v>
      </c>
      <c r="B27" s="17" t="s">
        <v>30</v>
      </c>
      <c r="C27" s="18" t="s">
        <v>31</v>
      </c>
      <c r="D27" s="19">
        <v>196501.77</v>
      </c>
      <c r="E27" s="19">
        <v>169900</v>
      </c>
      <c r="F27" s="19">
        <v>149900</v>
      </c>
      <c r="G27" s="19">
        <v>149900</v>
      </c>
      <c r="H27" s="20">
        <f>IF(F27=0,0,(G27/F27)*100)</f>
        <v>100</v>
      </c>
      <c r="I27" s="3"/>
    </row>
    <row r="28" spans="1:9" x14ac:dyDescent="0.2">
      <c r="A28" s="8">
        <v>0</v>
      </c>
      <c r="B28" s="17" t="s">
        <v>32</v>
      </c>
      <c r="C28" s="18" t="s">
        <v>33</v>
      </c>
      <c r="D28" s="19">
        <v>196501.77</v>
      </c>
      <c r="E28" s="19">
        <v>0</v>
      </c>
      <c r="F28" s="19">
        <v>0</v>
      </c>
      <c r="G28" s="19">
        <v>0</v>
      </c>
      <c r="H28" s="20">
        <f>IF(F28=0,0,(G28/F28)*100)</f>
        <v>0</v>
      </c>
      <c r="I28" s="3"/>
    </row>
    <row r="29" spans="1:9" ht="25.5" x14ac:dyDescent="0.2">
      <c r="A29" s="8">
        <v>0</v>
      </c>
      <c r="B29" s="17" t="s">
        <v>16</v>
      </c>
      <c r="C29" s="18" t="s">
        <v>17</v>
      </c>
      <c r="D29" s="19">
        <v>0</v>
      </c>
      <c r="E29" s="19">
        <v>169900</v>
      </c>
      <c r="F29" s="19">
        <v>149900</v>
      </c>
      <c r="G29" s="19">
        <v>149900</v>
      </c>
      <c r="H29" s="20">
        <f>IF(F29=0,0,(G29/F29)*100)</f>
        <v>100</v>
      </c>
      <c r="I29" s="3"/>
    </row>
    <row r="30" spans="1:9" x14ac:dyDescent="0.2">
      <c r="A30" s="8">
        <v>1</v>
      </c>
      <c r="B30" s="17" t="s">
        <v>34</v>
      </c>
      <c r="C30" s="18" t="s">
        <v>35</v>
      </c>
      <c r="D30" s="19">
        <v>0</v>
      </c>
      <c r="E30" s="19">
        <v>658333.5199999999</v>
      </c>
      <c r="F30" s="19">
        <v>658333.52</v>
      </c>
      <c r="G30" s="19">
        <v>605083.52</v>
      </c>
      <c r="H30" s="20">
        <f>IF(F30=0,0,(G30/F30)*100)</f>
        <v>91.911394698541244</v>
      </c>
      <c r="I30" s="3"/>
    </row>
    <row r="31" spans="1:9" x14ac:dyDescent="0.2">
      <c r="A31" s="8">
        <v>0</v>
      </c>
      <c r="B31" s="17" t="s">
        <v>10</v>
      </c>
      <c r="C31" s="18" t="s">
        <v>11</v>
      </c>
      <c r="D31" s="19">
        <v>0</v>
      </c>
      <c r="E31" s="19">
        <v>64479.64</v>
      </c>
      <c r="F31" s="19">
        <v>64479.64</v>
      </c>
      <c r="G31" s="19">
        <v>64479.64</v>
      </c>
      <c r="H31" s="20">
        <f>IF(F31=0,0,(G31/F31)*100)</f>
        <v>100</v>
      </c>
      <c r="I31" s="3"/>
    </row>
    <row r="32" spans="1:9" ht="25.5" x14ac:dyDescent="0.2">
      <c r="A32" s="8">
        <v>0</v>
      </c>
      <c r="B32" s="17" t="s">
        <v>12</v>
      </c>
      <c r="C32" s="18" t="s">
        <v>13</v>
      </c>
      <c r="D32" s="19">
        <v>0</v>
      </c>
      <c r="E32" s="19">
        <v>528853.87999999989</v>
      </c>
      <c r="F32" s="19">
        <v>528853.88</v>
      </c>
      <c r="G32" s="19">
        <v>475603.88</v>
      </c>
      <c r="H32" s="20">
        <f>IF(F32=0,0,(G32/F32)*100)</f>
        <v>89.931056192685972</v>
      </c>
      <c r="I32" s="3"/>
    </row>
    <row r="33" spans="1:9" ht="25.5" x14ac:dyDescent="0.2">
      <c r="A33" s="8">
        <v>0</v>
      </c>
      <c r="B33" s="17" t="s">
        <v>16</v>
      </c>
      <c r="C33" s="18" t="s">
        <v>17</v>
      </c>
      <c r="D33" s="19">
        <v>0</v>
      </c>
      <c r="E33" s="19">
        <v>65000</v>
      </c>
      <c r="F33" s="19">
        <v>65000</v>
      </c>
      <c r="G33" s="19">
        <v>65000</v>
      </c>
      <c r="H33" s="20">
        <f>IF(F33=0,0,(G33/F33)*100)</f>
        <v>100</v>
      </c>
      <c r="I33" s="3"/>
    </row>
    <row r="34" spans="1:9" x14ac:dyDescent="0.2">
      <c r="A34" s="8">
        <v>1</v>
      </c>
      <c r="B34" s="17" t="s">
        <v>36</v>
      </c>
      <c r="C34" s="18" t="s">
        <v>37</v>
      </c>
      <c r="D34" s="19">
        <v>0</v>
      </c>
      <c r="E34" s="19">
        <v>144557</v>
      </c>
      <c r="F34" s="19">
        <v>144557</v>
      </c>
      <c r="G34" s="19">
        <v>0</v>
      </c>
      <c r="H34" s="20">
        <f>IF(F34=0,0,(G34/F34)*100)</f>
        <v>0</v>
      </c>
      <c r="I34" s="3"/>
    </row>
    <row r="35" spans="1:9" x14ac:dyDescent="0.2">
      <c r="A35" s="8">
        <v>0</v>
      </c>
      <c r="B35" s="17" t="s">
        <v>38</v>
      </c>
      <c r="C35" s="18" t="s">
        <v>39</v>
      </c>
      <c r="D35" s="19">
        <v>0</v>
      </c>
      <c r="E35" s="19">
        <v>144557</v>
      </c>
      <c r="F35" s="19">
        <v>144557</v>
      </c>
      <c r="G35" s="19">
        <v>0</v>
      </c>
      <c r="H35" s="20">
        <f>IF(F35=0,0,(G35/F35)*100)</f>
        <v>0</v>
      </c>
      <c r="I35" s="3"/>
    </row>
    <row r="36" spans="1:9" x14ac:dyDescent="0.2">
      <c r="A36" s="8">
        <v>1</v>
      </c>
      <c r="B36" s="17" t="s">
        <v>40</v>
      </c>
      <c r="C36" s="18" t="s">
        <v>41</v>
      </c>
      <c r="D36" s="19">
        <v>0</v>
      </c>
      <c r="E36" s="19">
        <v>196501.77</v>
      </c>
      <c r="F36" s="19">
        <v>196501.77</v>
      </c>
      <c r="G36" s="19">
        <v>0</v>
      </c>
      <c r="H36" s="20">
        <f>IF(F36=0,0,(G36/F36)*100)</f>
        <v>0</v>
      </c>
      <c r="I36" s="3"/>
    </row>
    <row r="37" spans="1:9" x14ac:dyDescent="0.2">
      <c r="A37" s="8">
        <v>0</v>
      </c>
      <c r="B37" s="17" t="s">
        <v>32</v>
      </c>
      <c r="C37" s="18" t="s">
        <v>33</v>
      </c>
      <c r="D37" s="19">
        <v>0</v>
      </c>
      <c r="E37" s="19">
        <v>196501.77</v>
      </c>
      <c r="F37" s="19">
        <v>196501.77</v>
      </c>
      <c r="G37" s="19">
        <v>0</v>
      </c>
      <c r="H37" s="20">
        <f>IF(F37=0,0,(G37/F37)*100)</f>
        <v>0</v>
      </c>
      <c r="I37" s="3"/>
    </row>
    <row r="38" spans="1:9" ht="25.5" x14ac:dyDescent="0.2">
      <c r="A38" s="8">
        <v>1</v>
      </c>
      <c r="B38" s="17" t="s">
        <v>42</v>
      </c>
      <c r="C38" s="18" t="s">
        <v>43</v>
      </c>
      <c r="D38" s="19">
        <v>0</v>
      </c>
      <c r="E38" s="19">
        <v>21200</v>
      </c>
      <c r="F38" s="19">
        <v>3700</v>
      </c>
      <c r="G38" s="19">
        <v>3700</v>
      </c>
      <c r="H38" s="20">
        <f>IF(F38=0,0,(G38/F38)*100)</f>
        <v>100</v>
      </c>
      <c r="I38" s="3"/>
    </row>
    <row r="39" spans="1:9" ht="25.5" x14ac:dyDescent="0.2">
      <c r="A39" s="8">
        <v>0</v>
      </c>
      <c r="B39" s="17" t="s">
        <v>44</v>
      </c>
      <c r="C39" s="18" t="s">
        <v>45</v>
      </c>
      <c r="D39" s="19">
        <v>0</v>
      </c>
      <c r="E39" s="19">
        <v>21200</v>
      </c>
      <c r="F39" s="19">
        <v>3700</v>
      </c>
      <c r="G39" s="19">
        <v>3700</v>
      </c>
      <c r="H39" s="20">
        <f>IF(F39=0,0,(G39/F39)*100)</f>
        <v>100</v>
      </c>
      <c r="I39" s="3"/>
    </row>
    <row r="40" spans="1:9" ht="25.5" x14ac:dyDescent="0.2">
      <c r="A40" s="8">
        <v>1</v>
      </c>
      <c r="B40" s="17" t="s">
        <v>46</v>
      </c>
      <c r="C40" s="18" t="s">
        <v>47</v>
      </c>
      <c r="D40" s="19">
        <v>120500</v>
      </c>
      <c r="E40" s="19">
        <v>749501.04</v>
      </c>
      <c r="F40" s="19">
        <v>719001.04</v>
      </c>
      <c r="G40" s="19">
        <v>638601.04</v>
      </c>
      <c r="H40" s="20">
        <f>IF(F40=0,0,(G40/F40)*100)</f>
        <v>88.817818677981336</v>
      </c>
      <c r="I40" s="3"/>
    </row>
    <row r="41" spans="1:9" x14ac:dyDescent="0.2">
      <c r="A41" s="8">
        <v>0</v>
      </c>
      <c r="B41" s="17" t="s">
        <v>10</v>
      </c>
      <c r="C41" s="18" t="s">
        <v>11</v>
      </c>
      <c r="D41" s="19">
        <v>0</v>
      </c>
      <c r="E41" s="19">
        <v>107172.54</v>
      </c>
      <c r="F41" s="19">
        <v>107172.54</v>
      </c>
      <c r="G41" s="19">
        <v>107172.54</v>
      </c>
      <c r="H41" s="20">
        <f>IF(F41=0,0,(G41/F41)*100)</f>
        <v>100</v>
      </c>
      <c r="I41" s="3"/>
    </row>
    <row r="42" spans="1:9" x14ac:dyDescent="0.2">
      <c r="A42" s="8">
        <v>0</v>
      </c>
      <c r="B42" s="17" t="s">
        <v>38</v>
      </c>
      <c r="C42" s="18" t="s">
        <v>39</v>
      </c>
      <c r="D42" s="19">
        <v>0</v>
      </c>
      <c r="E42" s="19">
        <v>46460</v>
      </c>
      <c r="F42" s="19">
        <v>46460</v>
      </c>
      <c r="G42" s="19">
        <v>46460</v>
      </c>
      <c r="H42" s="20">
        <f>IF(F42=0,0,(G42/F42)*100)</f>
        <v>100</v>
      </c>
      <c r="I42" s="3"/>
    </row>
    <row r="43" spans="1:9" ht="25.5" x14ac:dyDescent="0.2">
      <c r="A43" s="8">
        <v>0</v>
      </c>
      <c r="B43" s="17" t="s">
        <v>12</v>
      </c>
      <c r="C43" s="18" t="s">
        <v>13</v>
      </c>
      <c r="D43" s="19">
        <v>120500</v>
      </c>
      <c r="E43" s="19">
        <v>595868.5</v>
      </c>
      <c r="F43" s="19">
        <v>565368.5</v>
      </c>
      <c r="G43" s="19">
        <v>484968.5</v>
      </c>
      <c r="H43" s="20">
        <f>IF(F43=0,0,(G43/F43)*100)</f>
        <v>85.779186495179687</v>
      </c>
      <c r="I43" s="3"/>
    </row>
    <row r="44" spans="1:9" x14ac:dyDescent="0.2">
      <c r="A44" s="8">
        <v>1</v>
      </c>
      <c r="B44" s="17" t="s">
        <v>48</v>
      </c>
      <c r="C44" s="18" t="s">
        <v>49</v>
      </c>
      <c r="D44" s="19">
        <v>75000</v>
      </c>
      <c r="E44" s="19">
        <v>155991</v>
      </c>
      <c r="F44" s="19">
        <v>136891</v>
      </c>
      <c r="G44" s="19">
        <v>99870.36</v>
      </c>
      <c r="H44" s="20">
        <f>IF(F44=0,0,(G44/F44)*100)</f>
        <v>72.956118371551099</v>
      </c>
      <c r="I44" s="3"/>
    </row>
    <row r="45" spans="1:9" ht="25.5" x14ac:dyDescent="0.2">
      <c r="A45" s="8">
        <v>0</v>
      </c>
      <c r="B45" s="17" t="s">
        <v>12</v>
      </c>
      <c r="C45" s="18" t="s">
        <v>13</v>
      </c>
      <c r="D45" s="19">
        <v>75000</v>
      </c>
      <c r="E45" s="19">
        <v>155991</v>
      </c>
      <c r="F45" s="19">
        <v>136891</v>
      </c>
      <c r="G45" s="19">
        <v>99870.36</v>
      </c>
      <c r="H45" s="20">
        <f>IF(F45=0,0,(G45/F45)*100)</f>
        <v>72.956118371551099</v>
      </c>
      <c r="I45" s="3"/>
    </row>
    <row r="46" spans="1:9" ht="38.25" x14ac:dyDescent="0.2">
      <c r="A46" s="8">
        <v>1</v>
      </c>
      <c r="B46" s="17" t="s">
        <v>50</v>
      </c>
      <c r="C46" s="18" t="s">
        <v>51</v>
      </c>
      <c r="D46" s="19">
        <v>1805418</v>
      </c>
      <c r="E46" s="19">
        <f>E47+E49+E53+E58+E60+E67+E70+E74+E77+E81</f>
        <v>8847995.1199999992</v>
      </c>
      <c r="F46" s="19">
        <f>F47+F49+F53+F58+F60+F67+F70+F74+F77+F81</f>
        <v>8089738.5025000004</v>
      </c>
      <c r="G46" s="19">
        <v>6622338.7200000007</v>
      </c>
      <c r="H46" s="20">
        <f>IF(F46=0,0,(G46/F46)*100)</f>
        <v>81.860973849197677</v>
      </c>
      <c r="I46" s="3"/>
    </row>
    <row r="47" spans="1:9" ht="25.5" x14ac:dyDescent="0.2">
      <c r="A47" s="8">
        <v>1</v>
      </c>
      <c r="B47" s="17" t="s">
        <v>52</v>
      </c>
      <c r="C47" s="18" t="s">
        <v>53</v>
      </c>
      <c r="D47" s="19">
        <v>0</v>
      </c>
      <c r="E47" s="19">
        <v>17000</v>
      </c>
      <c r="F47" s="19">
        <v>17000</v>
      </c>
      <c r="G47" s="19">
        <v>0</v>
      </c>
      <c r="H47" s="20">
        <f>IF(F47=0,0,(G47/F47)*100)</f>
        <v>0</v>
      </c>
      <c r="I47" s="3"/>
    </row>
    <row r="48" spans="1:9" ht="25.5" x14ac:dyDescent="0.2">
      <c r="A48" s="8">
        <v>0</v>
      </c>
      <c r="B48" s="17" t="s">
        <v>12</v>
      </c>
      <c r="C48" s="18" t="s">
        <v>13</v>
      </c>
      <c r="D48" s="19">
        <v>0</v>
      </c>
      <c r="E48" s="19">
        <v>17000</v>
      </c>
      <c r="F48" s="19">
        <v>17000</v>
      </c>
      <c r="G48" s="19">
        <v>0</v>
      </c>
      <c r="H48" s="20">
        <f>IF(F48=0,0,(G48/F48)*100)</f>
        <v>0</v>
      </c>
      <c r="I48" s="3"/>
    </row>
    <row r="49" spans="1:9" x14ac:dyDescent="0.2">
      <c r="A49" s="8">
        <v>1</v>
      </c>
      <c r="B49" s="17" t="s">
        <v>54</v>
      </c>
      <c r="C49" s="18" t="s">
        <v>55</v>
      </c>
      <c r="D49" s="19">
        <v>554980</v>
      </c>
      <c r="E49" s="19">
        <v>1656285.43</v>
      </c>
      <c r="F49" s="19">
        <v>1318811.29</v>
      </c>
      <c r="G49" s="19">
        <v>880046.37</v>
      </c>
      <c r="H49" s="20">
        <f>IF(F49=0,0,(G49/F49)*100)</f>
        <v>66.730272683668034</v>
      </c>
      <c r="I49" s="3"/>
    </row>
    <row r="50" spans="1:9" x14ac:dyDescent="0.2">
      <c r="A50" s="8">
        <v>0</v>
      </c>
      <c r="B50" s="17" t="s">
        <v>10</v>
      </c>
      <c r="C50" s="18" t="s">
        <v>11</v>
      </c>
      <c r="D50" s="19">
        <v>0</v>
      </c>
      <c r="E50" s="19">
        <v>31393.77</v>
      </c>
      <c r="F50" s="19">
        <v>26111.29</v>
      </c>
      <c r="G50" s="19">
        <v>26111.29</v>
      </c>
      <c r="H50" s="20">
        <f>IF(F50=0,0,(G50/F50)*100)</f>
        <v>100</v>
      </c>
      <c r="I50" s="3"/>
    </row>
    <row r="51" spans="1:9" x14ac:dyDescent="0.2">
      <c r="A51" s="8">
        <v>0</v>
      </c>
      <c r="B51" s="17" t="s">
        <v>56</v>
      </c>
      <c r="C51" s="18" t="s">
        <v>57</v>
      </c>
      <c r="D51" s="19">
        <v>554980</v>
      </c>
      <c r="E51" s="19">
        <v>1328766.6600000001</v>
      </c>
      <c r="F51" s="19">
        <v>996574.99499999988</v>
      </c>
      <c r="G51" s="19">
        <v>694565.2</v>
      </c>
      <c r="H51" s="20">
        <f>IF(F51=0,0,(G51/F51)*100)</f>
        <v>69.695226499236014</v>
      </c>
      <c r="I51" s="3"/>
    </row>
    <row r="52" spans="1:9" ht="25.5" x14ac:dyDescent="0.2">
      <c r="A52" s="8">
        <v>0</v>
      </c>
      <c r="B52" s="17" t="s">
        <v>12</v>
      </c>
      <c r="C52" s="18" t="s">
        <v>13</v>
      </c>
      <c r="D52" s="19">
        <v>0</v>
      </c>
      <c r="E52" s="19">
        <v>296125</v>
      </c>
      <c r="F52" s="19">
        <v>296125</v>
      </c>
      <c r="G52" s="19">
        <v>159369.88</v>
      </c>
      <c r="H52" s="20">
        <f>IF(F52=0,0,(G52/F52)*100)</f>
        <v>53.818448290417898</v>
      </c>
      <c r="I52" s="3"/>
    </row>
    <row r="53" spans="1:9" ht="25.5" x14ac:dyDescent="0.2">
      <c r="A53" s="8">
        <v>1</v>
      </c>
      <c r="B53" s="17" t="s">
        <v>58</v>
      </c>
      <c r="C53" s="18" t="s">
        <v>59</v>
      </c>
      <c r="D53" s="19">
        <v>990054</v>
      </c>
      <c r="E53" s="19">
        <v>6540143.3499999996</v>
      </c>
      <c r="F53" s="19">
        <f>F54+F55+F56+F57</f>
        <v>6216784.0225</v>
      </c>
      <c r="G53" s="19">
        <v>5363552.8999999994</v>
      </c>
      <c r="H53" s="20">
        <f>IF(F53=0,0,(G53/F53)*100)</f>
        <v>86.275361675555132</v>
      </c>
      <c r="I53" s="3"/>
    </row>
    <row r="54" spans="1:9" x14ac:dyDescent="0.2">
      <c r="A54" s="8">
        <v>0</v>
      </c>
      <c r="B54" s="17" t="s">
        <v>10</v>
      </c>
      <c r="C54" s="18" t="s">
        <v>11</v>
      </c>
      <c r="D54" s="19">
        <v>21054</v>
      </c>
      <c r="E54" s="19">
        <v>139120.43</v>
      </c>
      <c r="F54" s="19">
        <v>104295.32250000001</v>
      </c>
      <c r="G54" s="19">
        <v>66878.539999999994</v>
      </c>
      <c r="H54" s="20">
        <f>IF(F54=0,0,(G54/F54)*100)</f>
        <v>64.124198858486665</v>
      </c>
      <c r="I54" s="3"/>
    </row>
    <row r="55" spans="1:9" x14ac:dyDescent="0.2">
      <c r="A55" s="8">
        <v>0</v>
      </c>
      <c r="B55" s="17" t="s">
        <v>56</v>
      </c>
      <c r="C55" s="18" t="s">
        <v>57</v>
      </c>
      <c r="D55" s="19">
        <v>969000</v>
      </c>
      <c r="E55" s="19">
        <v>1154136.8799999999</v>
      </c>
      <c r="F55" s="19">
        <v>865602.66</v>
      </c>
      <c r="G55" s="19">
        <v>312203.3</v>
      </c>
      <c r="H55" s="20">
        <f>IF(F55=0,0,(G55/F55)*100)</f>
        <v>36.067738054316969</v>
      </c>
      <c r="I55" s="3"/>
    </row>
    <row r="56" spans="1:9" x14ac:dyDescent="0.2">
      <c r="A56" s="8">
        <v>0</v>
      </c>
      <c r="B56" s="17" t="s">
        <v>38</v>
      </c>
      <c r="C56" s="18" t="s">
        <v>39</v>
      </c>
      <c r="D56" s="19">
        <v>0</v>
      </c>
      <c r="E56" s="19">
        <v>1545</v>
      </c>
      <c r="F56" s="19">
        <v>1545</v>
      </c>
      <c r="G56" s="19">
        <v>1100</v>
      </c>
      <c r="H56" s="20">
        <f>IF(F56=0,0,(G56/F56)*100)</f>
        <v>71.19741100323624</v>
      </c>
      <c r="I56" s="3"/>
    </row>
    <row r="57" spans="1:9" ht="25.5" x14ac:dyDescent="0.2">
      <c r="A57" s="8">
        <v>0</v>
      </c>
      <c r="B57" s="17" t="s">
        <v>12</v>
      </c>
      <c r="C57" s="18" t="s">
        <v>13</v>
      </c>
      <c r="D57" s="19">
        <v>0</v>
      </c>
      <c r="E57" s="19">
        <v>5245341.04</v>
      </c>
      <c r="F57" s="19">
        <v>5245341.04</v>
      </c>
      <c r="G57" s="19">
        <v>4983371.0599999996</v>
      </c>
      <c r="H57" s="20">
        <f>IF(F57=0,0,(G57/F57)*100)</f>
        <v>95.005663540229961</v>
      </c>
      <c r="I57" s="3"/>
    </row>
    <row r="58" spans="1:9" ht="25.5" x14ac:dyDescent="0.2">
      <c r="A58" s="8">
        <v>1</v>
      </c>
      <c r="B58" s="17" t="s">
        <v>60</v>
      </c>
      <c r="C58" s="18" t="s">
        <v>61</v>
      </c>
      <c r="D58" s="19">
        <v>0</v>
      </c>
      <c r="E58" s="19">
        <v>225</v>
      </c>
      <c r="F58" s="19">
        <v>225</v>
      </c>
      <c r="G58" s="19">
        <v>225</v>
      </c>
      <c r="H58" s="20">
        <f>IF(F58=0,0,(G58/F58)*100)</f>
        <v>100</v>
      </c>
      <c r="I58" s="3"/>
    </row>
    <row r="59" spans="1:9" x14ac:dyDescent="0.2">
      <c r="A59" s="8">
        <v>0</v>
      </c>
      <c r="B59" s="17" t="s">
        <v>10</v>
      </c>
      <c r="C59" s="18" t="s">
        <v>11</v>
      </c>
      <c r="D59" s="19">
        <v>0</v>
      </c>
      <c r="E59" s="19">
        <v>225</v>
      </c>
      <c r="F59" s="19">
        <v>225</v>
      </c>
      <c r="G59" s="19">
        <v>225</v>
      </c>
      <c r="H59" s="20">
        <f>IF(F59=0,0,(G59/F59)*100)</f>
        <v>100</v>
      </c>
      <c r="I59" s="3"/>
    </row>
    <row r="60" spans="1:9" x14ac:dyDescent="0.2">
      <c r="A60" s="8">
        <v>1</v>
      </c>
      <c r="B60" s="17" t="s">
        <v>62</v>
      </c>
      <c r="C60" s="18" t="s">
        <v>63</v>
      </c>
      <c r="D60" s="19">
        <v>192741</v>
      </c>
      <c r="E60" s="19">
        <v>219752.59</v>
      </c>
      <c r="F60" s="19">
        <v>164814.4425</v>
      </c>
      <c r="G60" s="19">
        <v>97753.27</v>
      </c>
      <c r="H60" s="20">
        <f>IF(F60=0,0,(G60/F60)*100)</f>
        <v>59.311106792112589</v>
      </c>
      <c r="I60" s="3"/>
    </row>
    <row r="61" spans="1:9" x14ac:dyDescent="0.2">
      <c r="A61" s="8">
        <v>0</v>
      </c>
      <c r="B61" s="17" t="s">
        <v>24</v>
      </c>
      <c r="C61" s="18" t="s">
        <v>25</v>
      </c>
      <c r="D61" s="19">
        <v>80500</v>
      </c>
      <c r="E61" s="19">
        <v>102394</v>
      </c>
      <c r="F61" s="19">
        <v>76795.5</v>
      </c>
      <c r="G61" s="19">
        <v>75639.570000000007</v>
      </c>
      <c r="H61" s="20">
        <f>IF(F61=0,0,(G61/F61)*100)</f>
        <v>98.494794616872099</v>
      </c>
      <c r="I61" s="3"/>
    </row>
    <row r="62" spans="1:9" x14ac:dyDescent="0.2">
      <c r="A62" s="8">
        <v>0</v>
      </c>
      <c r="B62" s="17" t="s">
        <v>26</v>
      </c>
      <c r="C62" s="18" t="s">
        <v>27</v>
      </c>
      <c r="D62" s="19">
        <v>17710</v>
      </c>
      <c r="E62" s="19">
        <v>22526.989999999998</v>
      </c>
      <c r="F62" s="19">
        <v>16895.2425</v>
      </c>
      <c r="G62" s="19">
        <v>15281.7</v>
      </c>
      <c r="H62" s="20">
        <f>IF(F62=0,0,(G62/F62)*100)</f>
        <v>90.449722754793243</v>
      </c>
      <c r="I62" s="3"/>
    </row>
    <row r="63" spans="1:9" x14ac:dyDescent="0.2">
      <c r="A63" s="8">
        <v>0</v>
      </c>
      <c r="B63" s="17" t="s">
        <v>10</v>
      </c>
      <c r="C63" s="18" t="s">
        <v>11</v>
      </c>
      <c r="D63" s="19">
        <v>5000</v>
      </c>
      <c r="E63" s="19">
        <v>5300.6</v>
      </c>
      <c r="F63" s="19">
        <v>3975.45</v>
      </c>
      <c r="G63" s="19">
        <v>2200</v>
      </c>
      <c r="H63" s="20">
        <f>IF(F63=0,0,(G63/F63)*100)</f>
        <v>55.339647083977916</v>
      </c>
      <c r="I63" s="3"/>
    </row>
    <row r="64" spans="1:9" x14ac:dyDescent="0.2">
      <c r="A64" s="8">
        <v>0</v>
      </c>
      <c r="B64" s="17" t="s">
        <v>38</v>
      </c>
      <c r="C64" s="18" t="s">
        <v>39</v>
      </c>
      <c r="D64" s="19">
        <v>5000</v>
      </c>
      <c r="E64" s="19">
        <v>5000</v>
      </c>
      <c r="F64" s="19">
        <v>3749.9999999999995</v>
      </c>
      <c r="G64" s="19">
        <v>0</v>
      </c>
      <c r="H64" s="20">
        <f>IF(F64=0,0,(G64/F64)*100)</f>
        <v>0</v>
      </c>
      <c r="I64" s="3"/>
    </row>
    <row r="65" spans="1:9" x14ac:dyDescent="0.2">
      <c r="A65" s="8">
        <v>0</v>
      </c>
      <c r="B65" s="17" t="s">
        <v>64</v>
      </c>
      <c r="C65" s="18" t="s">
        <v>65</v>
      </c>
      <c r="D65" s="19">
        <v>15000</v>
      </c>
      <c r="E65" s="19">
        <v>15000</v>
      </c>
      <c r="F65" s="19">
        <v>11250</v>
      </c>
      <c r="G65" s="19">
        <v>4632</v>
      </c>
      <c r="H65" s="20">
        <f>IF(F65=0,0,(G65/F65)*100)</f>
        <v>41.173333333333332</v>
      </c>
      <c r="I65" s="3"/>
    </row>
    <row r="66" spans="1:9" ht="25.5" x14ac:dyDescent="0.2">
      <c r="A66" s="8">
        <v>0</v>
      </c>
      <c r="B66" s="17" t="s">
        <v>12</v>
      </c>
      <c r="C66" s="18" t="s">
        <v>13</v>
      </c>
      <c r="D66" s="19">
        <v>69531</v>
      </c>
      <c r="E66" s="19">
        <v>69531</v>
      </c>
      <c r="F66" s="19">
        <v>52148.25</v>
      </c>
      <c r="G66" s="19">
        <v>0</v>
      </c>
      <c r="H66" s="20">
        <f>IF(F66=0,0,(G66/F66)*100)</f>
        <v>0</v>
      </c>
      <c r="I66" s="3"/>
    </row>
    <row r="67" spans="1:9" x14ac:dyDescent="0.2">
      <c r="A67" s="8">
        <v>1</v>
      </c>
      <c r="B67" s="17" t="s">
        <v>66</v>
      </c>
      <c r="C67" s="18" t="s">
        <v>67</v>
      </c>
      <c r="D67" s="19">
        <v>28155</v>
      </c>
      <c r="E67" s="19">
        <v>35811.979999999996</v>
      </c>
      <c r="F67" s="19">
        <v>26858.985000000001</v>
      </c>
      <c r="G67" s="19">
        <v>11118</v>
      </c>
      <c r="H67" s="20">
        <f>IF(F67=0,0,(G67/F67)*100)</f>
        <v>41.393969280670881</v>
      </c>
      <c r="I67" s="3"/>
    </row>
    <row r="68" spans="1:9" x14ac:dyDescent="0.2">
      <c r="A68" s="8">
        <v>0</v>
      </c>
      <c r="B68" s="17" t="s">
        <v>10</v>
      </c>
      <c r="C68" s="18" t="s">
        <v>11</v>
      </c>
      <c r="D68" s="19">
        <v>28155</v>
      </c>
      <c r="E68" s="19">
        <v>30791.98</v>
      </c>
      <c r="F68" s="19">
        <v>21838.99</v>
      </c>
      <c r="G68" s="19">
        <v>6098</v>
      </c>
      <c r="H68" s="20">
        <f>IF(F68=0,0,(G68/F68)*100)</f>
        <v>27.92253671071785</v>
      </c>
      <c r="I68" s="3"/>
    </row>
    <row r="69" spans="1:9" x14ac:dyDescent="0.2">
      <c r="A69" s="8">
        <v>0</v>
      </c>
      <c r="B69" s="17" t="s">
        <v>38</v>
      </c>
      <c r="C69" s="18" t="s">
        <v>39</v>
      </c>
      <c r="D69" s="19">
        <v>0</v>
      </c>
      <c r="E69" s="19">
        <v>5020</v>
      </c>
      <c r="F69" s="19">
        <v>5020</v>
      </c>
      <c r="G69" s="19">
        <v>5020</v>
      </c>
      <c r="H69" s="20">
        <f>IF(F69=0,0,(G69/F69)*100)</f>
        <v>100</v>
      </c>
      <c r="I69" s="3"/>
    </row>
    <row r="70" spans="1:9" x14ac:dyDescent="0.2">
      <c r="A70" s="8">
        <v>1</v>
      </c>
      <c r="B70" s="17" t="s">
        <v>68</v>
      </c>
      <c r="C70" s="18" t="s">
        <v>69</v>
      </c>
      <c r="D70" s="19">
        <v>0</v>
      </c>
      <c r="E70" s="19">
        <v>89463.28</v>
      </c>
      <c r="F70" s="19">
        <v>89463.28</v>
      </c>
      <c r="G70" s="19">
        <v>86526.28</v>
      </c>
      <c r="H70" s="20">
        <f>IF(F70=0,0,(G70/F70)*100)</f>
        <v>96.71708884360153</v>
      </c>
      <c r="I70" s="3"/>
    </row>
    <row r="71" spans="1:9" x14ac:dyDescent="0.2">
      <c r="A71" s="8">
        <v>0</v>
      </c>
      <c r="B71" s="17" t="s">
        <v>10</v>
      </c>
      <c r="C71" s="18" t="s">
        <v>11</v>
      </c>
      <c r="D71" s="19">
        <v>0</v>
      </c>
      <c r="E71" s="19">
        <v>13162.869999999999</v>
      </c>
      <c r="F71" s="19">
        <v>13177.87</v>
      </c>
      <c r="G71" s="19">
        <v>13177.869999999999</v>
      </c>
      <c r="H71" s="20">
        <f>IF(F71=0,0,(G71/F71)*100)</f>
        <v>99.999999999999986</v>
      </c>
      <c r="I71" s="3"/>
    </row>
    <row r="72" spans="1:9" x14ac:dyDescent="0.2">
      <c r="A72" s="8">
        <v>0</v>
      </c>
      <c r="B72" s="17" t="s">
        <v>38</v>
      </c>
      <c r="C72" s="18" t="s">
        <v>39</v>
      </c>
      <c r="D72" s="19">
        <v>0</v>
      </c>
      <c r="E72" s="19">
        <v>700</v>
      </c>
      <c r="F72" s="19">
        <v>685</v>
      </c>
      <c r="G72" s="19">
        <v>685</v>
      </c>
      <c r="H72" s="20">
        <f>IF(F72=0,0,(G72/F72)*100)</f>
        <v>100</v>
      </c>
      <c r="I72" s="3"/>
    </row>
    <row r="73" spans="1:9" ht="25.5" x14ac:dyDescent="0.2">
      <c r="A73" s="8">
        <v>0</v>
      </c>
      <c r="B73" s="17" t="s">
        <v>12</v>
      </c>
      <c r="C73" s="18" t="s">
        <v>13</v>
      </c>
      <c r="D73" s="19">
        <v>0</v>
      </c>
      <c r="E73" s="19">
        <v>75600.41</v>
      </c>
      <c r="F73" s="19">
        <v>75600.41</v>
      </c>
      <c r="G73" s="19">
        <v>72663.41</v>
      </c>
      <c r="H73" s="20">
        <f>IF(F73=0,0,(G73/F73)*100)</f>
        <v>96.115100433979123</v>
      </c>
      <c r="I73" s="3"/>
    </row>
    <row r="74" spans="1:9" x14ac:dyDescent="0.2">
      <c r="A74" s="8">
        <v>1</v>
      </c>
      <c r="B74" s="17" t="s">
        <v>70</v>
      </c>
      <c r="C74" s="18" t="s">
        <v>71</v>
      </c>
      <c r="D74" s="19">
        <v>0</v>
      </c>
      <c r="E74" s="19">
        <v>108820.90000000001</v>
      </c>
      <c r="F74" s="19">
        <v>95570.83</v>
      </c>
      <c r="G74" s="19">
        <v>74815.899999999994</v>
      </c>
      <c r="H74" s="20">
        <f>IF(F74=0,0,(G74/F74)*100)</f>
        <v>78.283195824499998</v>
      </c>
      <c r="I74" s="3"/>
    </row>
    <row r="75" spans="1:9" x14ac:dyDescent="0.2">
      <c r="A75" s="8">
        <v>0</v>
      </c>
      <c r="B75" s="17" t="s">
        <v>10</v>
      </c>
      <c r="C75" s="18" t="s">
        <v>11</v>
      </c>
      <c r="D75" s="19">
        <v>0</v>
      </c>
      <c r="E75" s="19">
        <v>11320.61</v>
      </c>
      <c r="F75" s="19">
        <v>11320.61</v>
      </c>
      <c r="G75" s="19">
        <v>11315.61</v>
      </c>
      <c r="H75" s="20">
        <f>IF(F75=0,0,(G75/F75)*100)</f>
        <v>99.955832768728897</v>
      </c>
      <c r="I75" s="3"/>
    </row>
    <row r="76" spans="1:9" ht="25.5" x14ac:dyDescent="0.2">
      <c r="A76" s="8">
        <v>0</v>
      </c>
      <c r="B76" s="17" t="s">
        <v>12</v>
      </c>
      <c r="C76" s="18" t="s">
        <v>13</v>
      </c>
      <c r="D76" s="19">
        <v>0</v>
      </c>
      <c r="E76" s="19">
        <v>97500.290000000008</v>
      </c>
      <c r="F76" s="19">
        <v>84250.217499999999</v>
      </c>
      <c r="G76" s="19">
        <v>63500.29</v>
      </c>
      <c r="H76" s="20">
        <f>IF(F76=0,0,(G76/F76)*100)</f>
        <v>75.371069516823511</v>
      </c>
      <c r="I76" s="3"/>
    </row>
    <row r="77" spans="1:9" ht="25.5" x14ac:dyDescent="0.2">
      <c r="A77" s="8">
        <v>1</v>
      </c>
      <c r="B77" s="17" t="s">
        <v>72</v>
      </c>
      <c r="C77" s="18" t="s">
        <v>73</v>
      </c>
      <c r="D77" s="19">
        <v>39488</v>
      </c>
      <c r="E77" s="19">
        <v>122593.75</v>
      </c>
      <c r="F77" s="19">
        <v>102311.8125</v>
      </c>
      <c r="G77" s="19">
        <v>51886</v>
      </c>
      <c r="H77" s="20">
        <f>IF(F77=0,0,(G77/F77)*100)</f>
        <v>50.713596731560195</v>
      </c>
      <c r="I77" s="3"/>
    </row>
    <row r="78" spans="1:9" x14ac:dyDescent="0.2">
      <c r="A78" s="8">
        <v>0</v>
      </c>
      <c r="B78" s="17" t="s">
        <v>10</v>
      </c>
      <c r="C78" s="18" t="s">
        <v>11</v>
      </c>
      <c r="D78" s="19">
        <v>33488</v>
      </c>
      <c r="E78" s="19">
        <v>70127.75</v>
      </c>
      <c r="F78" s="19">
        <v>52595.8125</v>
      </c>
      <c r="G78" s="19">
        <v>37020</v>
      </c>
      <c r="H78" s="20">
        <f>IF(F78=0,0,(G78/F78)*100)</f>
        <v>70.385831571667424</v>
      </c>
      <c r="I78" s="3"/>
    </row>
    <row r="79" spans="1:9" x14ac:dyDescent="0.2">
      <c r="A79" s="8">
        <v>0</v>
      </c>
      <c r="B79" s="17" t="s">
        <v>38</v>
      </c>
      <c r="C79" s="18" t="s">
        <v>39</v>
      </c>
      <c r="D79" s="19">
        <v>6000</v>
      </c>
      <c r="E79" s="19">
        <v>11000</v>
      </c>
      <c r="F79" s="19">
        <v>8250</v>
      </c>
      <c r="G79" s="19">
        <v>3400</v>
      </c>
      <c r="H79" s="20">
        <f>IF(F79=0,0,(G79/F79)*100)</f>
        <v>41.212121212121211</v>
      </c>
      <c r="I79" s="3"/>
    </row>
    <row r="80" spans="1:9" ht="25.5" x14ac:dyDescent="0.2">
      <c r="A80" s="8">
        <v>0</v>
      </c>
      <c r="B80" s="17" t="s">
        <v>12</v>
      </c>
      <c r="C80" s="18" t="s">
        <v>13</v>
      </c>
      <c r="D80" s="19">
        <v>0</v>
      </c>
      <c r="E80" s="19">
        <v>41466</v>
      </c>
      <c r="F80" s="19">
        <v>41466</v>
      </c>
      <c r="G80" s="19">
        <v>11466</v>
      </c>
      <c r="H80" s="20">
        <f>IF(F80=0,0,(G80/F80)*100)</f>
        <v>27.651569960931848</v>
      </c>
      <c r="I80" s="3"/>
    </row>
    <row r="81" spans="1:9" ht="25.5" x14ac:dyDescent="0.2">
      <c r="A81" s="8">
        <v>1</v>
      </c>
      <c r="B81" s="17" t="s">
        <v>74</v>
      </c>
      <c r="C81" s="18" t="s">
        <v>75</v>
      </c>
      <c r="D81" s="19">
        <v>0</v>
      </c>
      <c r="E81" s="19">
        <v>57898.84</v>
      </c>
      <c r="F81" s="19">
        <v>57898.84</v>
      </c>
      <c r="G81" s="19">
        <v>56415</v>
      </c>
      <c r="H81" s="20">
        <f>IF(F81=0,0,(G81/F81)*100)</f>
        <v>97.437185270033041</v>
      </c>
      <c r="I81" s="3"/>
    </row>
    <row r="82" spans="1:9" x14ac:dyDescent="0.2">
      <c r="A82" s="8">
        <v>0</v>
      </c>
      <c r="B82" s="17" t="s">
        <v>10</v>
      </c>
      <c r="C82" s="18" t="s">
        <v>11</v>
      </c>
      <c r="D82" s="19">
        <v>0</v>
      </c>
      <c r="E82" s="19">
        <v>57898.84</v>
      </c>
      <c r="F82" s="19">
        <v>57898.84</v>
      </c>
      <c r="G82" s="19">
        <v>56415</v>
      </c>
      <c r="H82" s="20">
        <f>IF(F82=0,0,(G82/F82)*100)</f>
        <v>97.437185270033041</v>
      </c>
      <c r="I82" s="3"/>
    </row>
    <row r="83" spans="1:9" ht="38.25" x14ac:dyDescent="0.2">
      <c r="A83" s="8">
        <v>1</v>
      </c>
      <c r="B83" s="17" t="s">
        <v>76</v>
      </c>
      <c r="C83" s="18" t="s">
        <v>77</v>
      </c>
      <c r="D83" s="19">
        <v>150000</v>
      </c>
      <c r="E83" s="19">
        <f>E84+E86</f>
        <v>626771</v>
      </c>
      <c r="F83" s="19">
        <f>F84+F86</f>
        <v>626771</v>
      </c>
      <c r="G83" s="19">
        <v>379723.5</v>
      </c>
      <c r="H83" s="20">
        <f>IF(F83=0,0,(G83/F83)*100)</f>
        <v>60.584088925620364</v>
      </c>
      <c r="I83" s="3"/>
    </row>
    <row r="84" spans="1:9" ht="25.5" x14ac:dyDescent="0.2">
      <c r="A84" s="8">
        <v>1</v>
      </c>
      <c r="B84" s="17" t="s">
        <v>78</v>
      </c>
      <c r="C84" s="18" t="s">
        <v>53</v>
      </c>
      <c r="D84" s="19">
        <v>0</v>
      </c>
      <c r="E84" s="19">
        <v>125200</v>
      </c>
      <c r="F84" s="19">
        <v>125200</v>
      </c>
      <c r="G84" s="19">
        <v>125200</v>
      </c>
      <c r="H84" s="20">
        <f>IF(F84=0,0,(G84/F84)*100)</f>
        <v>100</v>
      </c>
      <c r="I84" s="3"/>
    </row>
    <row r="85" spans="1:9" ht="25.5" x14ac:dyDescent="0.2">
      <c r="A85" s="8">
        <v>0</v>
      </c>
      <c r="B85" s="17" t="s">
        <v>12</v>
      </c>
      <c r="C85" s="18" t="s">
        <v>13</v>
      </c>
      <c r="D85" s="19">
        <v>0</v>
      </c>
      <c r="E85" s="19">
        <v>125200</v>
      </c>
      <c r="F85" s="19">
        <v>125200</v>
      </c>
      <c r="G85" s="19">
        <v>125200</v>
      </c>
      <c r="H85" s="20">
        <f>IF(F85=0,0,(G85/F85)*100)</f>
        <v>100</v>
      </c>
      <c r="I85" s="3"/>
    </row>
    <row r="86" spans="1:9" ht="25.5" x14ac:dyDescent="0.2">
      <c r="A86" s="8">
        <v>1</v>
      </c>
      <c r="B86" s="17" t="s">
        <v>79</v>
      </c>
      <c r="C86" s="18" t="s">
        <v>80</v>
      </c>
      <c r="D86" s="19">
        <v>150000</v>
      </c>
      <c r="E86" s="19">
        <v>501571</v>
      </c>
      <c r="F86" s="19">
        <v>501571</v>
      </c>
      <c r="G86" s="19">
        <v>254523.5</v>
      </c>
      <c r="H86" s="20">
        <f>IF(F86=0,0,(G86/F86)*100)</f>
        <v>50.745258398113123</v>
      </c>
      <c r="I86" s="3"/>
    </row>
    <row r="87" spans="1:9" x14ac:dyDescent="0.2">
      <c r="A87" s="8">
        <v>0</v>
      </c>
      <c r="B87" s="17" t="s">
        <v>10</v>
      </c>
      <c r="C87" s="18" t="s">
        <v>11</v>
      </c>
      <c r="D87" s="19">
        <v>120000</v>
      </c>
      <c r="E87" s="19">
        <v>160000</v>
      </c>
      <c r="F87" s="19">
        <v>160000</v>
      </c>
      <c r="G87" s="19">
        <v>157879</v>
      </c>
      <c r="H87" s="20">
        <f>IF(F87=0,0,(G87/F87)*100)</f>
        <v>98.674374999999998</v>
      </c>
      <c r="I87" s="3"/>
    </row>
    <row r="88" spans="1:9" x14ac:dyDescent="0.2">
      <c r="A88" s="8">
        <v>0</v>
      </c>
      <c r="B88" s="17" t="s">
        <v>38</v>
      </c>
      <c r="C88" s="18" t="s">
        <v>39</v>
      </c>
      <c r="D88" s="19">
        <v>30000</v>
      </c>
      <c r="E88" s="19">
        <v>100000</v>
      </c>
      <c r="F88" s="19">
        <v>100000</v>
      </c>
      <c r="G88" s="19">
        <v>82095.7</v>
      </c>
      <c r="H88" s="20">
        <f>IF(F88=0,0,(G88/F88)*100)</f>
        <v>82.095699999999994</v>
      </c>
      <c r="I88" s="3"/>
    </row>
    <row r="89" spans="1:9" x14ac:dyDescent="0.2">
      <c r="A89" s="8">
        <v>0</v>
      </c>
      <c r="B89" s="17" t="s">
        <v>64</v>
      </c>
      <c r="C89" s="18" t="s">
        <v>65</v>
      </c>
      <c r="D89" s="19">
        <v>0</v>
      </c>
      <c r="E89" s="19">
        <v>4000</v>
      </c>
      <c r="F89" s="19">
        <v>4000</v>
      </c>
      <c r="G89" s="19">
        <v>639</v>
      </c>
      <c r="H89" s="20">
        <f>IF(F89=0,0,(G89/F89)*100)</f>
        <v>15.975</v>
      </c>
      <c r="I89" s="3"/>
    </row>
    <row r="90" spans="1:9" ht="25.5" x14ac:dyDescent="0.2">
      <c r="A90" s="8">
        <v>0</v>
      </c>
      <c r="B90" s="17" t="s">
        <v>81</v>
      </c>
      <c r="C90" s="18" t="s">
        <v>82</v>
      </c>
      <c r="D90" s="19">
        <v>0</v>
      </c>
      <c r="E90" s="19">
        <v>1100</v>
      </c>
      <c r="F90" s="19">
        <v>1100</v>
      </c>
      <c r="G90" s="19">
        <v>1050</v>
      </c>
      <c r="H90" s="20">
        <f>IF(F90=0,0,(G90/F90)*100)</f>
        <v>95.454545454545453</v>
      </c>
      <c r="I90" s="3"/>
    </row>
    <row r="91" spans="1:9" ht="25.5" x14ac:dyDescent="0.2">
      <c r="A91" s="8">
        <v>0</v>
      </c>
      <c r="B91" s="17" t="s">
        <v>12</v>
      </c>
      <c r="C91" s="18" t="s">
        <v>13</v>
      </c>
      <c r="D91" s="19">
        <v>0</v>
      </c>
      <c r="E91" s="19">
        <v>216971</v>
      </c>
      <c r="F91" s="19">
        <v>216971</v>
      </c>
      <c r="G91" s="19">
        <v>0</v>
      </c>
      <c r="H91" s="20">
        <f>IF(F91=0,0,(G91/F91)*100)</f>
        <v>0</v>
      </c>
      <c r="I91" s="3"/>
    </row>
    <row r="92" spans="1:9" x14ac:dyDescent="0.2">
      <c r="A92" s="8">
        <v>0</v>
      </c>
      <c r="B92" s="17" t="s">
        <v>32</v>
      </c>
      <c r="C92" s="18" t="s">
        <v>33</v>
      </c>
      <c r="D92" s="19">
        <v>0</v>
      </c>
      <c r="E92" s="19">
        <v>19500</v>
      </c>
      <c r="F92" s="19">
        <v>19500</v>
      </c>
      <c r="G92" s="19">
        <v>12859.8</v>
      </c>
      <c r="H92" s="20">
        <f>IF(F92=0,0,(G92/F92)*100)</f>
        <v>65.947692307692307</v>
      </c>
      <c r="I92" s="3"/>
    </row>
    <row r="93" spans="1:9" ht="25.5" x14ac:dyDescent="0.2">
      <c r="A93" s="8">
        <v>1</v>
      </c>
      <c r="B93" s="17" t="s">
        <v>83</v>
      </c>
      <c r="C93" s="18" t="s">
        <v>84</v>
      </c>
      <c r="D93" s="19">
        <v>0</v>
      </c>
      <c r="E93" s="19">
        <v>1254450</v>
      </c>
      <c r="F93" s="19">
        <v>1254450</v>
      </c>
      <c r="G93" s="19">
        <v>1254150</v>
      </c>
      <c r="H93" s="20">
        <f>IF(F93=0,0,(G93/F93)*100)</f>
        <v>99.976085136912602</v>
      </c>
      <c r="I93" s="3"/>
    </row>
    <row r="94" spans="1:9" ht="25.5" x14ac:dyDescent="0.2">
      <c r="A94" s="8">
        <v>1</v>
      </c>
      <c r="B94" s="17" t="s">
        <v>85</v>
      </c>
      <c r="C94" s="18" t="s">
        <v>53</v>
      </c>
      <c r="D94" s="19">
        <v>0</v>
      </c>
      <c r="E94" s="19">
        <v>18000</v>
      </c>
      <c r="F94" s="19">
        <v>18000</v>
      </c>
      <c r="G94" s="19">
        <v>17700</v>
      </c>
      <c r="H94" s="20">
        <f>IF(F94=0,0,(G94/F94)*100)</f>
        <v>98.333333333333329</v>
      </c>
      <c r="I94" s="3"/>
    </row>
    <row r="95" spans="1:9" ht="25.5" x14ac:dyDescent="0.2">
      <c r="A95" s="8">
        <v>0</v>
      </c>
      <c r="B95" s="17" t="s">
        <v>12</v>
      </c>
      <c r="C95" s="18" t="s">
        <v>13</v>
      </c>
      <c r="D95" s="19">
        <v>0</v>
      </c>
      <c r="E95" s="19">
        <v>18000</v>
      </c>
      <c r="F95" s="19">
        <v>18000</v>
      </c>
      <c r="G95" s="19">
        <v>17700</v>
      </c>
      <c r="H95" s="20">
        <f>IF(F95=0,0,(G95/F95)*100)</f>
        <v>98.333333333333329</v>
      </c>
      <c r="I95" s="3"/>
    </row>
    <row r="96" spans="1:9" x14ac:dyDescent="0.2">
      <c r="A96" s="8">
        <v>1</v>
      </c>
      <c r="B96" s="17" t="s">
        <v>86</v>
      </c>
      <c r="C96" s="18" t="s">
        <v>87</v>
      </c>
      <c r="D96" s="19">
        <v>0</v>
      </c>
      <c r="E96" s="19">
        <v>1086450</v>
      </c>
      <c r="F96" s="19">
        <v>1086450</v>
      </c>
      <c r="G96" s="19">
        <v>1086450</v>
      </c>
      <c r="H96" s="20">
        <f>IF(F96=0,0,(G96/F96)*100)</f>
        <v>100</v>
      </c>
      <c r="I96" s="3"/>
    </row>
    <row r="97" spans="1:9" ht="25.5" x14ac:dyDescent="0.2">
      <c r="A97" s="8">
        <v>0</v>
      </c>
      <c r="B97" s="17" t="s">
        <v>88</v>
      </c>
      <c r="C97" s="18" t="s">
        <v>89</v>
      </c>
      <c r="D97" s="19">
        <v>0</v>
      </c>
      <c r="E97" s="19">
        <v>1086450</v>
      </c>
      <c r="F97" s="19">
        <v>1086450</v>
      </c>
      <c r="G97" s="19">
        <v>1086450</v>
      </c>
      <c r="H97" s="20">
        <f>IF(F97=0,0,(G97/F97)*100)</f>
        <v>100</v>
      </c>
      <c r="I97" s="3"/>
    </row>
    <row r="98" spans="1:9" ht="38.25" x14ac:dyDescent="0.2">
      <c r="A98" s="8">
        <v>1</v>
      </c>
      <c r="B98" s="17" t="s">
        <v>90</v>
      </c>
      <c r="C98" s="18" t="s">
        <v>91</v>
      </c>
      <c r="D98" s="19">
        <v>0</v>
      </c>
      <c r="E98" s="19">
        <v>150000</v>
      </c>
      <c r="F98" s="19">
        <v>150000</v>
      </c>
      <c r="G98" s="19">
        <v>150000</v>
      </c>
      <c r="H98" s="20">
        <f>IF(F98=0,0,(G98/F98)*100)</f>
        <v>100</v>
      </c>
      <c r="I98" s="3"/>
    </row>
    <row r="99" spans="1:9" ht="25.5" x14ac:dyDescent="0.2">
      <c r="A99" s="8">
        <v>0</v>
      </c>
      <c r="B99" s="17" t="s">
        <v>88</v>
      </c>
      <c r="C99" s="18" t="s">
        <v>89</v>
      </c>
      <c r="D99" s="19">
        <v>0</v>
      </c>
      <c r="E99" s="19">
        <v>150000</v>
      </c>
      <c r="F99" s="19">
        <v>150000</v>
      </c>
      <c r="G99" s="19">
        <v>150000</v>
      </c>
      <c r="H99" s="20">
        <f>IF(F99=0,0,(G99/F99)*100)</f>
        <v>100</v>
      </c>
      <c r="I99" s="3"/>
    </row>
    <row r="100" spans="1:9" x14ac:dyDescent="0.2">
      <c r="A100" s="8">
        <v>1</v>
      </c>
      <c r="B100" s="17" t="s">
        <v>92</v>
      </c>
      <c r="C100" s="18" t="s">
        <v>93</v>
      </c>
      <c r="D100" s="19">
        <v>2347419.77</v>
      </c>
      <c r="E100" s="19">
        <f>E10+E46+E83+E93</f>
        <v>21909974.530000001</v>
      </c>
      <c r="F100" s="19">
        <f>F10+F46+F83+F93</f>
        <v>19179430.872499999</v>
      </c>
      <c r="G100" s="19">
        <v>18023854.329999994</v>
      </c>
      <c r="H100" s="20">
        <f>IF(F100=0,0,(G100/F100)*100)</f>
        <v>93.974917450981806</v>
      </c>
      <c r="I100" s="3"/>
    </row>
    <row r="101" spans="1:9" x14ac:dyDescent="0.2">
      <c r="B101" s="12"/>
      <c r="C101" s="13"/>
      <c r="D101" s="14"/>
      <c r="E101" s="14"/>
      <c r="F101" s="14"/>
      <c r="G101" s="14"/>
      <c r="H101" s="14"/>
    </row>
    <row r="102" spans="1:9" ht="18.75" x14ac:dyDescent="0.2">
      <c r="B102" s="21"/>
      <c r="C102" s="22"/>
      <c r="D102" s="23"/>
      <c r="E102" s="23"/>
      <c r="F102" s="23"/>
      <c r="G102" s="23"/>
      <c r="H102" s="23"/>
    </row>
    <row r="103" spans="1:9" ht="18.75" x14ac:dyDescent="0.3">
      <c r="B103" s="24"/>
      <c r="C103" s="25" t="s">
        <v>101</v>
      </c>
      <c r="D103" s="26"/>
      <c r="E103" s="26"/>
      <c r="F103" s="26" t="s">
        <v>102</v>
      </c>
      <c r="G103" s="26"/>
      <c r="H103" s="26"/>
    </row>
    <row r="110" spans="1:9" hidden="1" x14ac:dyDescent="0.2"/>
  </sheetData>
  <mergeCells count="2">
    <mergeCell ref="B5:H5"/>
    <mergeCell ref="B6:H6"/>
  </mergeCells>
  <conditionalFormatting sqref="B10:B100">
    <cfRule type="expression" dxfId="31" priority="17" stopIfTrue="1">
      <formula>A10=1</formula>
    </cfRule>
  </conditionalFormatting>
  <conditionalFormatting sqref="C10:C100">
    <cfRule type="expression" dxfId="30" priority="18" stopIfTrue="1">
      <formula>A10=1</formula>
    </cfRule>
  </conditionalFormatting>
  <conditionalFormatting sqref="D10:D100">
    <cfRule type="expression" dxfId="29" priority="19" stopIfTrue="1">
      <formula>A10=1</formula>
    </cfRule>
  </conditionalFormatting>
  <conditionalFormatting sqref="E10:E100">
    <cfRule type="expression" dxfId="0" priority="20" stopIfTrue="1">
      <formula>A10=1</formula>
    </cfRule>
  </conditionalFormatting>
  <conditionalFormatting sqref="F10:F100">
    <cfRule type="expression" dxfId="28" priority="21" stopIfTrue="1">
      <formula>A10=1</formula>
    </cfRule>
  </conditionalFormatting>
  <conditionalFormatting sqref="G10:G100">
    <cfRule type="expression" dxfId="25" priority="24" stopIfTrue="1">
      <formula>A10=1</formula>
    </cfRule>
  </conditionalFormatting>
  <conditionalFormatting sqref="H10:H100">
    <cfRule type="expression" dxfId="17" priority="32" stopIfTrue="1">
      <formula>A10=1</formula>
    </cfRule>
  </conditionalFormatting>
  <conditionalFormatting sqref="B102:B111">
    <cfRule type="expression" dxfId="16" priority="1" stopIfTrue="1">
      <formula>A102=1</formula>
    </cfRule>
  </conditionalFormatting>
  <conditionalFormatting sqref="C102:C111">
    <cfRule type="expression" dxfId="15" priority="2" stopIfTrue="1">
      <formula>A102=1</formula>
    </cfRule>
  </conditionalFormatting>
  <conditionalFormatting sqref="D102:D111">
    <cfRule type="expression" dxfId="14" priority="3" stopIfTrue="1">
      <formula>A102=1</formula>
    </cfRule>
  </conditionalFormatting>
  <conditionalFormatting sqref="E102:E111">
    <cfRule type="expression" dxfId="13" priority="4" stopIfTrue="1">
      <formula>A102=1</formula>
    </cfRule>
  </conditionalFormatting>
  <conditionalFormatting sqref="F102:F111">
    <cfRule type="expression" dxfId="12" priority="5" stopIfTrue="1">
      <formula>A102=1</formula>
    </cfRule>
  </conditionalFormatting>
  <conditionalFormatting sqref="G102:G111">
    <cfRule type="expression" dxfId="9" priority="8" stopIfTrue="1">
      <formula>A102=1</formula>
    </cfRule>
  </conditionalFormatting>
  <conditionalFormatting sqref="H102:H111">
    <cfRule type="expression" dxfId="1" priority="16" stopIfTrue="1">
      <formula>A102=1</formula>
    </cfRule>
  </conditionalFormatting>
  <pageMargins left="0.32" right="0.33" top="0.39370078740157499" bottom="0.39370078740157499" header="0" footer="0"/>
  <pageSetup paperSize="9" scale="55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analiz_vd0</vt:lpstr>
      <vt:lpstr>Лист1</vt:lpstr>
      <vt:lpstr>analiz_vd0!Заголовки_для_печати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2023-10-12T06:32:59Z</dcterms:created>
  <dcterms:modified xsi:type="dcterms:W3CDTF">2023-10-12T12:37:44Z</dcterms:modified>
</cp:coreProperties>
</file>